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  <sheet name="Data" sheetId="2" state="hidden" r:id="rId3"/>
    <sheet name="Drop Down Sheet" sheetId="3" state="hidden" r:id="rId4"/>
    <sheet name="resrouce" sheetId="4" state="hidden" r:id="rId5"/>
  </sheets>
  <definedNames>
    <definedName function="false" hidden="false" localSheetId="0" name="_xlnm.Print_Area" vbProcedure="false">Analysis!$B$1:$S$99</definedName>
    <definedName function="false" hidden="false" name="endDate" vbProcedure="false">#REF!</definedName>
    <definedName function="false" hidden="false" name="Sentiment" vbProcedure="false">'Drop Down Sheet'!$A$3:$A$5</definedName>
    <definedName function="false" hidden="false" name="startDate" vbProcedure="false">#REF!</definedName>
    <definedName function="false" hidden="false" name="ticker" vbProcedure="false">#REF!</definedName>
    <definedName function="false" hidden="false" name="Total_Features" vbProcedure="false">#REF!</definedName>
    <definedName function="false" hidden="false" localSheetId="0" name="solver_eng" vbProcedure="false">1</definedName>
    <definedName function="false" hidden="false" localSheetId="0" name="solver_lin" vbProcedure="false">2</definedName>
    <definedName function="false" hidden="false" localSheetId="0" name="solver_neg" vbProcedure="false">2</definedName>
    <definedName function="false" hidden="false" localSheetId="0" name="solver_num" vbProcedure="false">0</definedName>
    <definedName function="false" hidden="false" localSheetId="0" name="solver_opt" vbProcedure="false">Analysis!$BI$1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2</definedName>
    <definedName function="false" hidden="false" localSheetId="0" name="Total_Features" vbProcedure="false">Analysis!$F$95</definedName>
    <definedName function="false" hidden="false" localSheetId="0" name="_xlnm.Print_Area" vbProcedure="false">Analysis!$B$1:$S$99</definedName>
    <definedName function="false" hidden="false" localSheetId="0" name="_xlnm._FilterDatabase" vbProcedure="false">Analysis!$F$6:$S$81</definedName>
    <definedName function="false" hidden="false" localSheetId="1" name="ExternalData_1" vbProcedure="false">Data!$A$1:$A$1039</definedName>
    <definedName function="false" hidden="false" localSheetId="1" name="ExternalData_10" vbProcedure="false">Data!$A$1:$A$1039</definedName>
    <definedName function="false" hidden="false" localSheetId="1" name="ExternalData_100" vbProcedure="false">Data!$A$1:$A$1038</definedName>
    <definedName function="false" hidden="false" localSheetId="1" name="ExternalData_101" vbProcedure="false">Data!$A$1:$A$1038</definedName>
    <definedName function="false" hidden="false" localSheetId="1" name="ExternalData_102" vbProcedure="false">Data!$A$1:$A$1038</definedName>
    <definedName function="false" hidden="false" localSheetId="1" name="ExternalData_103" vbProcedure="false">Data!$A$1:$A$1038</definedName>
    <definedName function="false" hidden="false" localSheetId="1" name="ExternalData_104" vbProcedure="false">Data!$A$1:$A$1036</definedName>
    <definedName function="false" hidden="false" localSheetId="1" name="ExternalData_105" vbProcedure="false">Data!$A$1:$A$1038</definedName>
    <definedName function="false" hidden="false" localSheetId="1" name="ExternalData_106" vbProcedure="false">Data!$A$1:$A$667</definedName>
    <definedName function="false" hidden="false" localSheetId="1" name="ExternalData_107" vbProcedure="false">Data!$A$1:$A$672</definedName>
    <definedName function="false" hidden="false" localSheetId="1" name="ExternalData_108" vbProcedure="false">Data!$A$1:$A$270</definedName>
    <definedName function="false" hidden="false" localSheetId="1" name="ExternalData_109" vbProcedure="false">Data!$A$1:$A$270</definedName>
    <definedName function="false" hidden="false" localSheetId="1" name="ExternalData_11" vbProcedure="false">Data!$A$1:$A$1039</definedName>
    <definedName function="false" hidden="false" localSheetId="1" name="ExternalData_110" vbProcedure="false">Data!$A$1:$A$531</definedName>
    <definedName function="false" hidden="false" localSheetId="1" name="ExternalData_111" vbProcedure="false">Data!$A$1:$A$531</definedName>
    <definedName function="false" hidden="false" localSheetId="1" name="ExternalData_112" vbProcedure="false">Data!$A$1:$A$723</definedName>
    <definedName function="false" hidden="false" localSheetId="1" name="ExternalData_113" vbProcedure="false">Data!$A$1:$A$959</definedName>
    <definedName function="false" hidden="false" localSheetId="1" name="ExternalData_114" vbProcedure="false">Data!$A$1:$A$959</definedName>
    <definedName function="false" hidden="false" localSheetId="1" name="ExternalData_115" vbProcedure="false">Data!$A$1:$A$1038</definedName>
    <definedName function="false" hidden="false" localSheetId="1" name="ExternalData_116" vbProcedure="false">Data!$A$1:$A$672</definedName>
    <definedName function="false" hidden="false" localSheetId="1" name="ExternalData_117" vbProcedure="false">Data!$A$1:$A$674</definedName>
    <definedName function="false" hidden="false" localSheetId="1" name="ExternalData_118" vbProcedure="false">Data!$A$1:$A$1038</definedName>
    <definedName function="false" hidden="false" localSheetId="1" name="ExternalData_119" vbProcedure="false">Data!$A$1:$A$1038</definedName>
    <definedName function="false" hidden="false" localSheetId="1" name="ExternalData_12" vbProcedure="false">Data!$A$1:$A$1039</definedName>
    <definedName function="false" hidden="false" localSheetId="1" name="ExternalData_120" vbProcedure="false">Data!$A$1:$A$1038</definedName>
    <definedName function="false" hidden="false" localSheetId="1" name="ExternalData_121" vbProcedure="false">Data!$A$1:$A$1037</definedName>
    <definedName function="false" hidden="false" localSheetId="1" name="ExternalData_122" vbProcedure="false">Data!$A$1:$A$1037</definedName>
    <definedName function="false" hidden="false" localSheetId="1" name="ExternalData_123" vbProcedure="false">Data!$A$1:$A$1037</definedName>
    <definedName function="false" hidden="false" localSheetId="1" name="ExternalData_124" vbProcedure="false">Data!$A$1:$A$1037</definedName>
    <definedName function="false" hidden="false" localSheetId="1" name="ExternalData_125" vbProcedure="false">Data!$A$1:$A$1037</definedName>
    <definedName function="false" hidden="false" localSheetId="1" name="ExternalData_126" vbProcedure="false">Data!$A$1:$A$1039</definedName>
    <definedName function="false" hidden="false" localSheetId="1" name="ExternalData_127" vbProcedure="false">Data!$A$1:$A$1039</definedName>
    <definedName function="false" hidden="false" localSheetId="1" name="ExternalData_128" vbProcedure="false">Data!$A$1:$A$1039</definedName>
    <definedName function="false" hidden="false" localSheetId="1" name="ExternalData_13" vbProcedure="false">Data!$A$1:$A$1038</definedName>
    <definedName function="false" hidden="false" localSheetId="1" name="ExternalData_14" vbProcedure="false">Data!$A$1:$A$1037</definedName>
    <definedName function="false" hidden="false" localSheetId="1" name="ExternalData_16" vbProcedure="false">Data!$A$1:$A$1037</definedName>
    <definedName function="false" hidden="false" localSheetId="1" name="ExternalData_17" vbProcedure="false">Data!$A$1:$A$1037</definedName>
    <definedName function="false" hidden="false" localSheetId="1" name="ExternalData_18" vbProcedure="false">Data!$A$1:$A$1037</definedName>
    <definedName function="false" hidden="false" localSheetId="1" name="ExternalData_19" vbProcedure="false">Data!$A$1:$A$1036</definedName>
    <definedName function="false" hidden="false" localSheetId="1" name="ExternalData_2" vbProcedure="false">Data!$A$1:$A$1039</definedName>
    <definedName function="false" hidden="false" localSheetId="1" name="ExternalData_20" vbProcedure="false">Data!$A$1:$A$1036</definedName>
    <definedName function="false" hidden="false" localSheetId="1" name="ExternalData_21" vbProcedure="false">Data!$A$1:$A$1038</definedName>
    <definedName function="false" hidden="false" localSheetId="1" name="ExternalData_22" vbProcedure="false">Data!$A$1:$A$1038</definedName>
    <definedName function="false" hidden="false" localSheetId="1" name="ExternalData_23" vbProcedure="false">Data!$A$1:$A$1037</definedName>
    <definedName function="false" hidden="false" localSheetId="1" name="ExternalData_24" vbProcedure="false">Data!$A$1:$A$1037</definedName>
    <definedName function="false" hidden="false" localSheetId="1" name="ExternalData_25" vbProcedure="false">Data!$A$1:$A$1037</definedName>
    <definedName function="false" hidden="false" localSheetId="1" name="ExternalData_26" vbProcedure="false">Data!$A$1:$A$1037</definedName>
    <definedName function="false" hidden="false" localSheetId="1" name="ExternalData_27" vbProcedure="false">Data!$A$1:$A$1037</definedName>
    <definedName function="false" hidden="false" localSheetId="1" name="ExternalData_28" vbProcedure="false">Data!$A$1:$A$1037</definedName>
    <definedName function="false" hidden="false" localSheetId="1" name="ExternalData_29" vbProcedure="false">Data!$A$1:$A$1037</definedName>
    <definedName function="false" hidden="false" localSheetId="1" name="ExternalData_3" vbProcedure="false">Data!$A$1:$A$1039</definedName>
    <definedName function="false" hidden="false" localSheetId="1" name="ExternalData_30" vbProcedure="false">Data!$A$1:$A$1037</definedName>
    <definedName function="false" hidden="false" localSheetId="1" name="ExternalData_31" vbProcedure="false">Data!$A$1:$A$1037</definedName>
    <definedName function="false" hidden="false" localSheetId="1" name="ExternalData_32" vbProcedure="false">Data!$A$1:$A$1037</definedName>
    <definedName function="false" hidden="false" localSheetId="1" name="ExternalData_33" vbProcedure="false">Data!$A$1:$A$1037</definedName>
    <definedName function="false" hidden="false" localSheetId="1" name="ExternalData_34" vbProcedure="false">Data!$A$1:$A$1037</definedName>
    <definedName function="false" hidden="false" localSheetId="1" name="ExternalData_35" vbProcedure="false">Data!$A$1:$A$1037</definedName>
    <definedName function="false" hidden="false" localSheetId="1" name="ExternalData_36" vbProcedure="false">Data!$A$1:$A$1037</definedName>
    <definedName function="false" hidden="false" localSheetId="1" name="ExternalData_37" vbProcedure="false">Data!$A$1:$A$1037</definedName>
    <definedName function="false" hidden="false" localSheetId="1" name="ExternalData_38" vbProcedure="false">Data!$A$1:$A$1037</definedName>
    <definedName function="false" hidden="false" localSheetId="1" name="ExternalData_39" vbProcedure="false">Data!$A$1:$A$1037</definedName>
    <definedName function="false" hidden="false" localSheetId="1" name="ExternalData_4" vbProcedure="false">Data!$A$1:$A$1039</definedName>
    <definedName function="false" hidden="false" localSheetId="1" name="ExternalData_40" vbProcedure="false">Data!$A$1:$A$1037</definedName>
    <definedName function="false" hidden="false" localSheetId="1" name="ExternalData_41" vbProcedure="false">Data!$A$1:$A$1037</definedName>
    <definedName function="false" hidden="false" localSheetId="1" name="ExternalData_42" vbProcedure="false">Data!$A$1:$A$1037</definedName>
    <definedName function="false" hidden="false" localSheetId="1" name="ExternalData_43" vbProcedure="false">Data!$A$1:$A$1036</definedName>
    <definedName function="false" hidden="false" localSheetId="1" name="ExternalData_44" vbProcedure="false">Data!$A$1:$A$1036</definedName>
    <definedName function="false" hidden="false" localSheetId="1" name="ExternalData_45" vbProcedure="false">Data!$A$1:$A$1036</definedName>
    <definedName function="false" hidden="false" localSheetId="1" name="ExternalData_46" vbProcedure="false">Data!$A$1:$A$1036</definedName>
    <definedName function="false" hidden="false" localSheetId="1" name="ExternalData_47" vbProcedure="false">Data!$A$1:$A$1036</definedName>
    <definedName function="false" hidden="false" localSheetId="1" name="ExternalData_48" vbProcedure="false">Data!$A$1:$A$1036</definedName>
    <definedName function="false" hidden="false" localSheetId="1" name="ExternalData_49" vbProcedure="false">Data!$A$1:$A$1036</definedName>
    <definedName function="false" hidden="false" localSheetId="1" name="ExternalData_5" vbProcedure="false">Data!$A$1:$A$1039</definedName>
    <definedName function="false" hidden="false" localSheetId="1" name="ExternalData_50" vbProcedure="false">Data!$A$1:$A$1037</definedName>
    <definedName function="false" hidden="false" localSheetId="1" name="ExternalData_51" vbProcedure="false">Data!$A$1:$A$1037</definedName>
    <definedName function="false" hidden="false" localSheetId="1" name="ExternalData_52" vbProcedure="false">Data!$A$1:$A$1037</definedName>
    <definedName function="false" hidden="false" localSheetId="1" name="ExternalData_53" vbProcedure="false">Data!$A$1:$A$1037</definedName>
    <definedName function="false" hidden="false" localSheetId="1" name="ExternalData_54" vbProcedure="false">Data!$A$1:$A$917</definedName>
    <definedName function="false" hidden="false" localSheetId="1" name="ExternalData_55" vbProcedure="false">Data!$A$1:$A$1037</definedName>
    <definedName function="false" hidden="false" localSheetId="1" name="ExternalData_56" vbProcedure="false">Data!$A$1:$A$1037</definedName>
    <definedName function="false" hidden="false" localSheetId="1" name="ExternalData_57" vbProcedure="false">Data!$A$1:$A$1037</definedName>
    <definedName function="false" hidden="false" localSheetId="1" name="ExternalData_58" vbProcedure="false">Data!$A$1:$A$1037</definedName>
    <definedName function="false" hidden="false" localSheetId="1" name="ExternalData_59" vbProcedure="false">Data!$A$1:$A$1037</definedName>
    <definedName function="false" hidden="false" localSheetId="1" name="ExternalData_6" vbProcedure="false">Data!$A$1:$A$1039</definedName>
    <definedName function="false" hidden="false" localSheetId="1" name="ExternalData_60" vbProcedure="false">Data!$A$1:$A$1037</definedName>
    <definedName function="false" hidden="false" localSheetId="1" name="ExternalData_61" vbProcedure="false">Data!$A$1:$A$1037</definedName>
    <definedName function="false" hidden="false" localSheetId="1" name="ExternalData_62" vbProcedure="false">Data!$A$1:$A$1037</definedName>
    <definedName function="false" hidden="false" localSheetId="1" name="ExternalData_63" vbProcedure="false">Data!$A$1:$A$1037</definedName>
    <definedName function="false" hidden="false" localSheetId="1" name="ExternalData_64" vbProcedure="false">Data!$A$1:$A$1037</definedName>
    <definedName function="false" hidden="false" localSheetId="1" name="ExternalData_65" vbProcedure="false">Data!$A$1:$A$1037</definedName>
    <definedName function="false" hidden="false" localSheetId="1" name="ExternalData_66" vbProcedure="false">Data!$A$1:$A$1037</definedName>
    <definedName function="false" hidden="false" localSheetId="1" name="ExternalData_67" vbProcedure="false">Data!$A$1:$A$1036</definedName>
    <definedName function="false" hidden="false" localSheetId="1" name="ExternalData_68" vbProcedure="false">Data!$A$1:$A$917</definedName>
    <definedName function="false" hidden="false" localSheetId="1" name="ExternalData_69" vbProcedure="false">Data!$A$1:$A$1037</definedName>
    <definedName function="false" hidden="false" localSheetId="1" name="ExternalData_7" vbProcedure="false">Data!$A$1:$A$1039</definedName>
    <definedName function="false" hidden="false" localSheetId="1" name="ExternalData_70" vbProcedure="false">Data!$A$1:$A$244</definedName>
    <definedName function="false" hidden="false" localSheetId="1" name="ExternalData_71" vbProcedure="false">Data!$A$1:$A$1037</definedName>
    <definedName function="false" hidden="false" localSheetId="1" name="ExternalData_72" vbProcedure="false">Data!$A$1:$A$273</definedName>
    <definedName function="false" hidden="false" localSheetId="1" name="ExternalData_73" vbProcedure="false">Data!$A$1:$A$1037</definedName>
    <definedName function="false" hidden="false" localSheetId="1" name="ExternalData_74" vbProcedure="false">Data!$A$1:$A$1037</definedName>
    <definedName function="false" hidden="false" localSheetId="1" name="ExternalData_75" vbProcedure="false">Data!$A$1:$A$1037</definedName>
    <definedName function="false" hidden="false" localSheetId="1" name="ExternalData_76" vbProcedure="false">Data!$A$1:$A$683</definedName>
    <definedName function="false" hidden="false" localSheetId="1" name="ExternalData_77" vbProcedure="false">Data!$A$1:$A$491</definedName>
    <definedName function="false" hidden="false" localSheetId="1" name="ExternalData_78" vbProcedure="false">Data!$A$1:$A$484</definedName>
    <definedName function="false" hidden="false" localSheetId="1" name="ExternalData_79" vbProcedure="false">Data!$A$1:$A$1037</definedName>
    <definedName function="false" hidden="false" localSheetId="1" name="ExternalData_8" vbProcedure="false">Data!$A$1:$A$1039</definedName>
    <definedName function="false" hidden="false" localSheetId="1" name="ExternalData_80" vbProcedure="false">Data!$A$1:$A$1037</definedName>
    <definedName function="false" hidden="false" localSheetId="1" name="ExternalData_81" vbProcedure="false">Data!$A$1:$A$683</definedName>
    <definedName function="false" hidden="false" localSheetId="1" name="ExternalData_82" vbProcedure="false">Data!$A$1:$A$1037</definedName>
    <definedName function="false" hidden="false" localSheetId="1" name="ExternalData_83" vbProcedure="false">Data!$A$1:$A$1037</definedName>
    <definedName function="false" hidden="false" localSheetId="1" name="ExternalData_84" vbProcedure="false">Data!$A$1:$A$683</definedName>
    <definedName function="false" hidden="false" localSheetId="1" name="ExternalData_85" vbProcedure="false">Data!$A$1:$A$1037</definedName>
    <definedName function="false" hidden="false" localSheetId="1" name="ExternalData_86" vbProcedure="false">Data!$A$1:$A$1037</definedName>
    <definedName function="false" hidden="false" localSheetId="1" name="ExternalData_87" vbProcedure="false">Data!$A$1:$A$1038</definedName>
    <definedName function="false" hidden="false" localSheetId="1" name="ExternalData_88" vbProcedure="false">Data!$A$1:$A$1037</definedName>
    <definedName function="false" hidden="false" localSheetId="1" name="ExternalData_89" vbProcedure="false">Data!$A$1:$A$1037</definedName>
    <definedName function="false" hidden="false" localSheetId="1" name="ExternalData_9" vbProcedure="false">Data!$A$1:$A$1039</definedName>
    <definedName function="false" hidden="false" localSheetId="1" name="ExternalData_90" vbProcedure="false">Data!$A$1:$A$1037</definedName>
    <definedName function="false" hidden="false" localSheetId="1" name="ExternalData_91" vbProcedure="false">Data!$A$1:$A$1037</definedName>
    <definedName function="false" hidden="false" localSheetId="1" name="ExternalData_92" vbProcedure="false">Data!$A$1:$A$1037</definedName>
    <definedName function="false" hidden="false" localSheetId="1" name="ExternalData_94" vbProcedure="false">Data!$A$1:$A$1038</definedName>
    <definedName function="false" hidden="false" localSheetId="1" name="ExternalData_95" vbProcedure="false">Data!$A$1:$A$1037</definedName>
    <definedName function="false" hidden="false" localSheetId="1" name="ExternalData_96" vbProcedure="false">Data!$A$1:$A$1037</definedName>
    <definedName function="false" hidden="false" localSheetId="1" name="ExternalData_97" vbProcedure="false">Data!$A$1:$A$685</definedName>
    <definedName function="false" hidden="false" localSheetId="1" name="ExternalData_98" vbProcedure="false">Data!$A$1:$A$685</definedName>
    <definedName function="false" hidden="false" localSheetId="1" name="ExternalData_99" vbProcedure="false">Data!$A$1:$A$1038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6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SYMBOL</t>
        </r>
      </text>
    </comment>
    <comment ref="F8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Import Last Close Price </t>
        </r>
      </text>
    </comment>
    <comment ref="AE7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Import the last 4 years of data in descending order
Fill in DATe, Open, Volume, High, Low, Close, Volume, Close</t>
        </r>
      </text>
    </comment>
    <comment ref="AM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Rajiv (CORP) Gandhi:
</t>
        </r>
        <r>
          <rPr>
            <sz val="9"/>
            <color rgb="FF000000"/>
            <rFont val="Calibri"/>
            <family val="2"/>
            <charset val="1"/>
          </rPr>
          <t xml:space="preserve">Leave AM and AN alone. It will calculate  based on the previous
</t>
        </r>
      </text>
    </comment>
    <comment ref="AO6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How the Bullish and Bearish Sign associated for the line if it applies</t>
        </r>
      </text>
    </comment>
    <comment ref="AT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
ut the count of Bearish and Bullish signals here so it can feed the chart to the left</t>
        </r>
      </text>
    </comment>
    <comment ref="AZ6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Regression Drop down Result is here</t>
        </r>
      </text>
    </comment>
    <comment ref="BH6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Bullish Bearh Neutral drop down result here</t>
        </r>
      </text>
    </comment>
    <comment ref="BK3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Recmmendation based result here</t>
        </r>
      </text>
    </comment>
  </commentList>
</comments>
</file>

<file path=xl/sharedStrings.xml><?xml version="1.0" encoding="utf-8"?>
<sst xmlns="http://schemas.openxmlformats.org/spreadsheetml/2006/main" count="209" uniqueCount="121">
  <si>
    <t xml:space="preserve">STEP 1 - Price</t>
  </si>
  <si>
    <t xml:space="preserve">STEP 2 - Analyze</t>
  </si>
  <si>
    <t xml:space="preserve">BULLISH</t>
  </si>
  <si>
    <t xml:space="preserve">BEARISH</t>
  </si>
  <si>
    <t xml:space="preserve">STEP 3 - Graph to understand trend of up or down with Regression</t>
  </si>
  <si>
    <t xml:space="preserve">STEP 4 - Run the Wyckoff Rule</t>
  </si>
  <si>
    <t xml:space="preserve">STEP 5 - The Calculated Suggestion</t>
  </si>
  <si>
    <t xml:space="preserve">STEP 6 - Measure Range to get Up or Down mark</t>
  </si>
  <si>
    <t xml:space="preserve">3 months</t>
  </si>
  <si>
    <t xml:space="preserve">Do not change values here. See if there is a trend to predict. Do this over various time periods. If regression comes back "N/A". Do not move on further and abandon</t>
  </si>
  <si>
    <t xml:space="preserve">When price tests a previous high or low on an 8% or larger decrease in volume and closes back below the previous high (or above the previous low), it implies a reversal. We do this in order to measure up that both, regression analysis is on the right track. If they conflict, we use Wykoff</t>
  </si>
  <si>
    <t xml:space="preserve">Do not touch. This is calculated based off of Step 3 and Step 4</t>
  </si>
  <si>
    <t xml:space="preserve">Do not change values here. They are calculated. We are gauging the volatility here based on choosing whether the price will go down or up for an option.</t>
  </si>
  <si>
    <t xml:space="preserve">9 months</t>
  </si>
  <si>
    <t xml:space="preserve">CONCLUSION ON REGRESSION</t>
  </si>
  <si>
    <t xml:space="preserve">If this conditions are not met then stay the course of the Regression Trend Line that implies movement up or down. Skip step 5</t>
  </si>
  <si>
    <t xml:space="preserve">CONCLUSION</t>
  </si>
  <si>
    <t xml:space="preserve">1 year</t>
  </si>
  <si>
    <t xml:space="preserve">R-squared values range from 0 to 1 and are commonly stated as percentages from 0 to 100%. An R-squared of 100% means all movements of a security are completely explained by movements in the index. A high R-squared, between 85% and 100%, indicates the fund's performance patterns have been in line with the index. A fund with a low R-squared, at 70% or less, indicates the security does not act much like the index. A higher R-squared value indicates a more useful beta figure. For example, if a fund has an R-squared value of close to 100% but has a beta below 1, it is most likely offering higher risk-adjusted returns.
Read more: R-Squared Definition | Investopedia http://www.investopedia.com/terms/r/r-squared.asp#ixzz4Wz3ilfRx
Follow us: Investopedia on Facebook
</t>
  </si>
  <si>
    <t xml:space="preserve">Example:
Day one high = $10
Day two high = $11 
Volume = 8%+ decrease
Close below the previous high = $9.5
Implies = Bullish
Day one low = $10
Day two low = $11 
Volume = 8%+ decrease
Close above the previous = $11.5
Implies = Bearish</t>
  </si>
  <si>
    <t xml:space="preserve">Example:
Day one high = $29.75
Day two high = $29.98
Volume = 8%+ decrease
Close below the previous high = $9.5
Implies = Bullish</t>
  </si>
  <si>
    <t xml:space="preserve">4 years</t>
  </si>
  <si>
    <t xml:space="preserve">Variance/Variability is the variabilty around the mean/avarage</t>
  </si>
  <si>
    <t xml:space="preserve">Close</t>
  </si>
  <si>
    <t xml:space="preserve">Year Estimate</t>
  </si>
  <si>
    <t xml:space="preserve">Beta</t>
  </si>
  <si>
    <t xml:space="preserve">52 Week High/low</t>
  </si>
  <si>
    <t xml:space="preserve">Volume (heart)</t>
  </si>
  <si>
    <t xml:space="preserve">Avg. Volume (3 months)</t>
  </si>
  <si>
    <t xml:space="preserve">P/E</t>
  </si>
  <si>
    <t xml:space="preserve">industry P/E</t>
  </si>
  <si>
    <t xml:space="preserve">Buy?</t>
  </si>
  <si>
    <t xml:space="preserve">Difference in Adjusted Close</t>
  </si>
  <si>
    <t xml:space="preserve">Difference in Volume</t>
  </si>
  <si>
    <t xml:space="preserve">Bullish</t>
  </si>
  <si>
    <t xml:space="preserve">Bearish</t>
  </si>
  <si>
    <t xml:space="preserve">Drop Down</t>
  </si>
  <si>
    <t xml:space="preserve">INPUT</t>
  </si>
  <si>
    <t xml:space="preserve">Range Data Last 3 weeks - Good for an option to gauge to fluctuation</t>
  </si>
  <si>
    <t xml:space="preserve">Category</t>
  </si>
  <si>
    <t xml:space="preserve">Upper limit</t>
  </si>
  <si>
    <t xml:space="preserve">Frequency</t>
  </si>
  <si>
    <t xml:space="preserve">Standard Deviation over a year (254 trading days a year)</t>
  </si>
  <si>
    <t xml:space="preserve">Min</t>
  </si>
  <si>
    <t xml:space="preserve">More than 3 stdevs below mean</t>
  </si>
  <si>
    <t xml:space="preserve">square root over 254 trading days ayear</t>
  </si>
  <si>
    <t xml:space="preserve">Max</t>
  </si>
  <si>
    <t xml:space="preserve">Between 2 and 3 stdevs below mean</t>
  </si>
  <si>
    <t xml:space="preserve">% Volatility over the year of trading</t>
  </si>
  <si>
    <t xml:space="preserve">Average/mean</t>
  </si>
  <si>
    <t xml:space="preserve">Between 1 and 2 stdevs below mean</t>
  </si>
  <si>
    <t xml:space="preserve">% Volatility over the day of trading</t>
  </si>
  <si>
    <t xml:space="preserve">Variance</t>
  </si>
  <si>
    <t xml:space="preserve">Between mean and 1 stdev below mean</t>
  </si>
  <si>
    <t xml:space="preserve">square root over a month of trading in a year</t>
  </si>
  <si>
    <t xml:space="preserve">Standard Deviation</t>
  </si>
  <si>
    <t xml:space="preserve">Between mean and 1 stdev above mean</t>
  </si>
  <si>
    <t xml:space="preserve">% Volatility over the month of trading</t>
  </si>
  <si>
    <t xml:space="preserve">Between 1 and 2 stdevs above mean</t>
  </si>
  <si>
    <t xml:space="preserve">Between 2 and 3 stdevs above mean</t>
  </si>
  <si>
    <t xml:space="preserve">Change in price based on the month volatility</t>
  </si>
  <si>
    <t xml:space="preserve">Change in price based on the Year volatility</t>
  </si>
  <si>
    <t xml:space="preserve">More than 3 stdevs above mean</t>
  </si>
  <si>
    <t xml:space="preserve">Current Close</t>
  </si>
  <si>
    <t xml:space="preserve">Normal Distribution</t>
  </si>
  <si>
    <t xml:space="preserve">There is a probability of </t>
  </si>
  <si>
    <t xml:space="preserve">that this will end up below</t>
  </si>
  <si>
    <t xml:space="preserve">Upward Price based on 30 days</t>
  </si>
  <si>
    <t xml:space="preserve">The reality is that </t>
  </si>
  <si>
    <t xml:space="preserve">of the values are below</t>
  </si>
  <si>
    <t xml:space="preserve">Downward Price based on 30 days</t>
  </si>
  <si>
    <t xml:space="preserve">Min I would sell at</t>
  </si>
  <si>
    <t xml:space="preserve">Run Regression</t>
  </si>
  <si>
    <t xml:space="preserve">Over a 4 year span</t>
  </si>
  <si>
    <t xml:space="preserve">Slope</t>
  </si>
  <si>
    <t xml:space="preserve">R-square</t>
  </si>
  <si>
    <t xml:space="preserve">y-Intercept</t>
  </si>
  <si>
    <t xml:space="preserve">Over a 1 year span</t>
  </si>
  <si>
    <t xml:space="preserve">Over a 9 month span</t>
  </si>
  <si>
    <t xml:space="preserve">Open</t>
  </si>
  <si>
    <t xml:space="preserve">High</t>
  </si>
  <si>
    <t xml:space="preserve">Low</t>
  </si>
  <si>
    <t xml:space="preserve">Volume</t>
  </si>
  <si>
    <t xml:space="preserve">List Tables for Drop Down menus</t>
  </si>
  <si>
    <t xml:space="preserve">Sentiment</t>
  </si>
  <si>
    <t xml:space="preserve">Profits</t>
  </si>
  <si>
    <t xml:space="preserve">Efficiency</t>
  </si>
  <si>
    <t xml:space="preserve">Growth</t>
  </si>
  <si>
    <t xml:space="preserve">Income Sheet</t>
  </si>
  <si>
    <t xml:space="preserve">Trend</t>
  </si>
  <si>
    <t xml:space="preserve">Regression</t>
  </si>
  <si>
    <t xml:space="preserve">High Profits</t>
  </si>
  <si>
    <t xml:space="preserve">High Efficiency</t>
  </si>
  <si>
    <t xml:space="preserve">High Growth</t>
  </si>
  <si>
    <t xml:space="preserve">Up - Bullish</t>
  </si>
  <si>
    <t xml:space="preserve">Up - Regression is low</t>
  </si>
  <si>
    <t xml:space="preserve">Average Profits</t>
  </si>
  <si>
    <t xml:space="preserve">Average Efficiency</t>
  </si>
  <si>
    <t xml:space="preserve">Average Growth</t>
  </si>
  <si>
    <t xml:space="preserve">Average</t>
  </si>
  <si>
    <t xml:space="preserve">Down - Bearish</t>
  </si>
  <si>
    <t xml:space="preserve">Up - Regression is ok</t>
  </si>
  <si>
    <t xml:space="preserve">Medium</t>
  </si>
  <si>
    <t xml:space="preserve">Low  Profits</t>
  </si>
  <si>
    <t xml:space="preserve">Low Efficiency</t>
  </si>
  <si>
    <t xml:space="preserve">Low Growth</t>
  </si>
  <si>
    <t xml:space="preserve">Neutral</t>
  </si>
  <si>
    <t xml:space="preserve">Up - Regression is great</t>
  </si>
  <si>
    <t xml:space="preserve">Down - Regression is great</t>
  </si>
  <si>
    <t xml:space="preserve">Down - Regression is ok</t>
  </si>
  <si>
    <t xml:space="preserve">Down - Regression is low</t>
  </si>
  <si>
    <t xml:space="preserve">http://www.clemson.edu/ces/phoenix/tutorials/excel/regression.html</t>
  </si>
  <si>
    <t xml:space="preserve">https://www.youtube.com/watch?v=RtCvcP43C1U</t>
  </si>
  <si>
    <t xml:space="preserve">http://www.cob.unt.edu/itds/faculty/vedder/bcis2610/Replacement%20pages%20for%20Excel%20707ff.pdf</t>
  </si>
  <si>
    <t xml:space="preserve">https://support.office.com/en-us/article/WEBSERVICE-function-0546a35a-ecc6-4739-aed7-c0b7ce1562c4?CorrelationId=ee283ede-b037-4c7d-882b-9ebef0829f87&amp;ui=en-US&amp;rs=en-US&amp;ad=US&amp;ocmsassetID=HA102780998</t>
  </si>
  <si>
    <t xml:space="preserve">https://blogs.office.com/2013/03/21/use-webservice-functions-to-automatically-update-excel-2013-spreadsheets-with-online-data/</t>
  </si>
  <si>
    <t xml:space="preserve">https://www.linkedin.com/pulse/20140726204903-2030824-excel-formula-for-real-time-stock-price</t>
  </si>
  <si>
    <t xml:space="preserve">http://www.contextures.com/xlvba01.html</t>
  </si>
  <si>
    <t xml:space="preserve">http://www.excelclout.com/stock-quotes-in-excel/</t>
  </si>
  <si>
    <t xml:space="preserve">https://www.youtube.com/watch?v=3gfgZWy5778</t>
  </si>
  <si>
    <t xml:space="preserve">https://web.wpi.edu/Pubs/E-project/Available/E-project-030415-150803/unrestricted/GrottonVeilleuxIQP.pdf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</si>
</sst>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DD/MM/YYYY"/>
    <numFmt numFmtId="167" formatCode="_(* #,##0.00_);_(* \(#,##0.00\);_(* \-??_);_(@_)"/>
    <numFmt numFmtId="168" formatCode="0.0000"/>
    <numFmt numFmtId="169" formatCode="DD\-MMM\-YY;@"/>
    <numFmt numFmtId="170" formatCode="0.00%"/>
    <numFmt numFmtId="171" formatCode="0%"/>
    <numFmt numFmtId="172" formatCode="DD/MMM/YY"/>
  </numFmts>
  <fonts count="3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26"/>
      <color rgb="FF7F7F7F"/>
      <name val="Calibri"/>
      <family val="2"/>
      <charset val="1"/>
    </font>
    <font>
      <i val="true"/>
      <sz val="12"/>
      <color rgb="FF7F7F7F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2"/>
      <name val="Calibri"/>
      <family val="2"/>
      <charset val="1"/>
    </font>
    <font>
      <b val="true"/>
      <sz val="36"/>
      <color rgb="FF1F497D"/>
      <name val="Cambria"/>
      <family val="2"/>
      <charset val="1"/>
    </font>
    <font>
      <b val="true"/>
      <sz val="18"/>
      <color rgb="FF0000D4"/>
      <name val="Arial"/>
      <family val="2"/>
      <charset val="1"/>
    </font>
    <font>
      <sz val="12"/>
      <color rgb="FF3F3F76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u val="single"/>
      <sz val="10"/>
      <name val="Arial"/>
      <family val="2"/>
      <charset val="1"/>
    </font>
    <font>
      <b val="true"/>
      <sz val="12"/>
      <color rgb="FFFA7D00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36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4"/>
      <color rgb="FF000090"/>
      <name val="Arial"/>
      <family val="2"/>
      <charset val="1"/>
    </font>
    <font>
      <u val="single"/>
      <sz val="10"/>
      <color rgb="FF0000D4"/>
      <name val="Arial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FFCC99"/>
        <bgColor rgb="FFFFC7CE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0C0C0"/>
        <bgColor rgb="FFB2B2B2"/>
      </patternFill>
    </fill>
    <fill>
      <patternFill patternType="solid">
        <fgColor rgb="FFFFFF99"/>
        <bgColor rgb="FFFFEB9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14" fillId="3" borderId="2" applyFont="true" applyBorder="true" applyAlignment="true" applyProtection="false">
      <alignment horizontal="general" vertical="bottom" textRotation="0" wrapText="false" indent="0" shrinkToFit="false"/>
    </xf>
    <xf numFmtId="164" fontId="15" fillId="0" borderId="3" applyFont="true" applyBorder="true" applyAlignment="true" applyProtection="false">
      <alignment horizontal="general" vertical="bottom" textRotation="0" wrapText="false" indent="0" shrinkToFit="false"/>
    </xf>
    <xf numFmtId="164" fontId="17" fillId="4" borderId="2" applyFont="true" applyBorder="tru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3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25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5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2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" xfId="26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5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false" applyBorder="true" applyAlignment="true" applyProtection="true">
      <alignment horizontal="general" vertical="center" textRotation="0" wrapText="true" indent="0" shrinkToFit="false"/>
      <protection locked="true" hidden="tru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3" xfId="27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2" xfId="28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21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29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15" fillId="0" borderId="3" xfId="27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5" fillId="0" borderId="3" xfId="27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4" xfId="29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Excel Built-in Explanatory Text" xfId="23" builtinId="53" customBuiltin="true"/>
    <cellStyle name="Excel Built-in Title" xfId="24" builtinId="53" customBuiltin="true"/>
    <cellStyle name="Excel Built-in Note" xfId="25" builtinId="53" customBuiltin="true"/>
    <cellStyle name="Excel Built-in Input" xfId="26" builtinId="53" customBuiltin="true"/>
    <cellStyle name="Excel Built-in Heading 1" xfId="27" builtinId="53" customBuiltin="true"/>
    <cellStyle name="Excel Built-in Calculation" xfId="28" builtinId="53" customBuiltin="true"/>
    <cellStyle name="Excel Built-in Heading 3" xfId="29" builtinId="53" customBuiltin="true"/>
    <cellStyle name="Excel Built-in Heading 4" xfId="30" builtinId="53" customBuiltin="true"/>
    <cellStyle name="*unknown*" xfId="20" builtinId="8" customBuiltin="false"/>
  </cellStyles>
  <dxfs count="51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9C0006"/>
      <rgbColor rgb="FF006100"/>
      <rgbColor rgb="FF000090"/>
      <rgbColor rgb="FF9C6500"/>
      <rgbColor rgb="FF800080"/>
      <rgbColor rgb="FF008080"/>
      <rgbColor rgb="FFC0C0C0"/>
      <rgbColor rgb="FF7F7F7F"/>
      <rgbColor rgb="FF8EA5CA"/>
      <rgbColor rgb="FFD03F3B"/>
      <rgbColor rgb="FFFFFFCC"/>
      <rgbColor rgb="FFEBF1DE"/>
      <rgbColor rgb="FF660066"/>
      <rgbColor rgb="FFFFC7CE"/>
      <rgbColor rgb="FF0066CC"/>
      <rgbColor rgb="FFA4C1FF"/>
      <rgbColor rgb="FF000080"/>
      <rgbColor rgb="FFFF00FF"/>
      <rgbColor rgb="FFFFEB9C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F99"/>
      <rgbColor rgb="FF99CCFF"/>
      <rgbColor rgb="FFFFA7A4"/>
      <rgbColor rgb="FFB2B2B2"/>
      <rgbColor rgb="FFFFCC99"/>
      <rgbColor rgb="FF3E7FCC"/>
      <rgbColor rgb="FF95B3D7"/>
      <rgbColor rgb="FF99CC00"/>
      <rgbColor rgb="FFFFCC00"/>
      <rgbColor rgb="FFFF9900"/>
      <rgbColor rgb="FFFA7D00"/>
      <rgbColor rgb="FF4A7EBB"/>
      <rgbColor rgb="FF878787"/>
      <rgbColor rgb="FF1F497D"/>
      <rgbColor rgb="FF4F81BD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Close Data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"Close Data"</c:f>
              <c:strCache>
                <c:ptCount val="1"/>
                <c:pt idx="0">
                  <c:v>Close Data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cat>
            <c:strRef>
              <c:f>Analysis!$AE$7:$AE$1011</c:f>
              <c:strCache>
                <c:ptCount val="100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</c:strCache>
            </c:strRef>
          </c:cat>
          <c:val>
            <c:numRef>
              <c:f>Analysis!$AJ$7:$AJ$1011</c:f>
              <c:numCache>
                <c:formatCode>General</c:formatCode>
                <c:ptCount val="100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50551"/>
        <c:axId val="81067694"/>
      </c:lineChart>
      <c:catAx>
        <c:axId val="9450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067694"/>
        <c:crosses val="autoZero"/>
        <c:auto val="1"/>
        <c:lblAlgn val="ctr"/>
        <c:lblOffset val="100"/>
      </c:catAx>
      <c:valAx>
        <c:axId val="8106769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5055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Close Data - 1 Year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"Close Data - 1 Year"</c:f>
              <c:strCache>
                <c:ptCount val="1"/>
                <c:pt idx="0">
                  <c:v>Close Data - 1 Year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cat>
            <c:strRef>
              <c:f>Analysis!$AE$7:$AE$258</c:f>
              <c:strCache>
                <c:ptCount val="25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</c:strCache>
            </c:strRef>
          </c:cat>
          <c:val>
            <c:numRef>
              <c:f>Analysis!$AJ$7:$AJ$258</c:f>
              <c:numCache>
                <c:formatCode>General</c:formatCode>
                <c:ptCount val="25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527158"/>
        <c:axId val="67639982"/>
      </c:lineChart>
      <c:catAx>
        <c:axId val="335271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639982"/>
        <c:crosses val="autoZero"/>
        <c:auto val="1"/>
        <c:lblAlgn val="ctr"/>
        <c:lblOffset val="100"/>
      </c:catAx>
      <c:valAx>
        <c:axId val="6763998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5271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Close Data - 9 Month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"Close Data - 9 Month"</c:f>
              <c:strCache>
                <c:ptCount val="1"/>
                <c:pt idx="0">
                  <c:v>Close Data - 9 Month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cat>
            <c:strRef>
              <c:f>Analysis!$AE$7:$AE$193</c:f>
              <c:strCache>
                <c:ptCount val="18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</c:strCache>
            </c:strRef>
          </c:cat>
          <c:val>
            <c:numRef>
              <c:f>Analysis!$AJ$7:$AJ$193</c:f>
              <c:numCache>
                <c:formatCode>General</c:formatCode>
                <c:ptCount val="18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001502"/>
        <c:axId val="13883191"/>
      </c:lineChart>
      <c:catAx>
        <c:axId val="740015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883191"/>
        <c:crosses val="autoZero"/>
        <c:auto val="1"/>
        <c:lblAlgn val="ctr"/>
        <c:lblOffset val="100"/>
      </c:catAx>
      <c:valAx>
        <c:axId val="1388319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00150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Volume Difference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"Volume Difference"</c:f>
              <c:strCache>
                <c:ptCount val="1"/>
                <c:pt idx="0">
                  <c:v>Volume Difference</c:v>
                </c:pt>
              </c:strCache>
            </c:strRef>
          </c:tx>
          <c:spPr>
            <a:solidFill>
              <a:srgbClr val="8ea5ca"/>
            </a:solidFill>
            <a:ln w="12600">
              <a:solidFill>
                <a:srgbClr val="8ea5ca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Analysis!$AE$7:$AE$37</c:f>
              <c:strCach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strCache>
            </c:strRef>
          </c:cat>
          <c:val>
            <c:numRef>
              <c:f>Analysis!$AN$7:$AN$37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325599"/>
        <c:axId val="71360716"/>
      </c:lineChart>
      <c:catAx>
        <c:axId val="93325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360716"/>
        <c:crosses val="autoZero"/>
        <c:auto val="1"/>
        <c:lblAlgn val="ctr"/>
        <c:lblOffset val="100"/>
      </c:catAx>
      <c:valAx>
        <c:axId val="713607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32559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Analysis!$AG$6</c:f>
              <c:strCache>
                <c:ptCount val="1"/>
                <c:pt idx="0">
                  <c:v>Volume</c:v>
                </c:pt>
              </c:strCache>
            </c:strRef>
          </c:tx>
          <c:spPr>
            <a:ln w="47520"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Analysis!$AE$7:$AE$37</c:f>
              <c:strCach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strCache>
            </c:strRef>
          </c:cat>
          <c:val>
            <c:numRef>
              <c:f>Analysis!$AG$7:$AG$37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gapWidth val="150"/>
        <c:overlap val="0"/>
        <c:axId val="90828550"/>
        <c:axId val="85742086"/>
      </c:barChart>
      <c:stockChart>
        <c:ser>
          <c:idx val="2"/>
          <c:order val="2"/>
          <c:tx>
            <c:strRef>
              <c:f>Analysis!$AH$6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Analysis!$AE$7:$AE$37</c:f>
              <c:strCach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strCache>
            </c:strRef>
          </c:cat>
          <c:val>
            <c:numRef>
              <c:f>Analysis!$AH$7:$AH$37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ser>
          <c:idx val="3"/>
          <c:order val="3"/>
          <c:tx>
            <c:strRef>
              <c:f>Analysis!$AI$6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Analysis!$AE$7:$AE$37</c:f>
              <c:strCach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strCache>
            </c:strRef>
          </c:cat>
          <c:val>
            <c:numRef>
              <c:f>Analysis!$AI$7:$AI$37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ser>
          <c:idx val="4"/>
          <c:order val="4"/>
          <c:tx>
            <c:strRef>
              <c:f>Analysis!$AJ$6</c:f>
              <c:strCache>
                <c:ptCount val="1"/>
                <c:pt idx="0">
                  <c:v>Close</c:v>
                </c:pt>
              </c:strCache>
            </c:strRef>
          </c:tx>
          <c:cat>
            <c:strRef>
              <c:f>Analysis!$AE$7:$AE$37</c:f>
              <c:strCach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strCache>
            </c:strRef>
          </c:cat>
          <c:val>
            <c:numRef>
              <c:f>Analysis!$AJ$7:$AJ$37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hiLowLines>
          <c:spPr>
            <a:solidFill>
              <a:srgbClr val="000000"/>
            </a:solidFill>
            <a:ln w="9360">
              <a:solidFill>
                <a:srgbClr val="00000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6768814"/>
        <c:axId val="78087859"/>
      </c:stockChart>
      <c:dateAx>
        <c:axId val="908285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742086"/>
        <c:crosses val="autoZero"/>
        <c:auto val="1"/>
        <c:lblOffset val="100"/>
      </c:dateAx>
      <c:valAx>
        <c:axId val="8574208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828550"/>
        <c:crosses val="autoZero"/>
      </c:valAx>
      <c:dateAx>
        <c:axId val="676881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087859"/>
        <c:crosses val="autoZero"/>
        <c:auto val="1"/>
        <c:lblOffset val="100"/>
      </c:dateAx>
      <c:valAx>
        <c:axId val="78087859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68814"/>
        <c:crosses val="max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Number of indicators in the time period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Analysis!$AT$1</c:f>
              <c:strCache>
                <c:ptCount val="1"/>
                <c:pt idx="0">
                  <c:v>BULLISH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Analysis!$AN$2:$AS$5</c:f>
              <c:strCache>
                <c:ptCount val="24"/>
                <c:pt idx="0">
                  <c:v>3 months</c:v>
                </c:pt>
                <c:pt idx="1">
                  <c:v>9 months</c:v>
                </c:pt>
                <c:pt idx="2">
                  <c:v>1 year</c:v>
                </c:pt>
                <c:pt idx="3">
                  <c:v>4 years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Analysis!$AT$2:$AT$5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Analysis!$AU$1</c:f>
              <c:strCache>
                <c:ptCount val="1"/>
                <c:pt idx="0">
                  <c:v>BEARISH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Analysis!$AN$2:$AS$5</c:f>
              <c:strCache>
                <c:ptCount val="24"/>
                <c:pt idx="0">
                  <c:v>3 months</c:v>
                </c:pt>
                <c:pt idx="1">
                  <c:v>9 months</c:v>
                </c:pt>
                <c:pt idx="2">
                  <c:v>1 year</c:v>
                </c:pt>
                <c:pt idx="3">
                  <c:v>4 years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Analysis!$AU$2:$AU$5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gapWidth val="150"/>
        <c:overlap val="0"/>
        <c:axId val="27025918"/>
        <c:axId val="57326998"/>
      </c:barChart>
      <c:catAx>
        <c:axId val="270259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7326998"/>
        <c:crosses val="autoZero"/>
        <c:auto val="1"/>
        <c:lblAlgn val="ctr"/>
        <c:lblOffset val="100"/>
      </c:catAx>
      <c:valAx>
        <c:axId val="5732699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02591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image1.png"/><Relationship Id="rId8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51</xdr:col>
      <xdr:colOff>12600</xdr:colOff>
      <xdr:row>13</xdr:row>
      <xdr:rowOff>177840</xdr:rowOff>
    </xdr:from>
    <xdr:to>
      <xdr:col>52</xdr:col>
      <xdr:colOff>456840</xdr:colOff>
      <xdr:row>34</xdr:row>
      <xdr:rowOff>469440</xdr:rowOff>
    </xdr:to>
    <xdr:graphicFrame>
      <xdr:nvGraphicFramePr>
        <xdr:cNvPr id="0" name="Chart 1"/>
        <xdr:cNvGraphicFramePr/>
      </xdr:nvGraphicFramePr>
      <xdr:xfrm>
        <a:off x="25425000" y="10350360"/>
        <a:ext cx="8845560" cy="1220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51</xdr:col>
      <xdr:colOff>25560</xdr:colOff>
      <xdr:row>40</xdr:row>
      <xdr:rowOff>88920</xdr:rowOff>
    </xdr:from>
    <xdr:to>
      <xdr:col>52</xdr:col>
      <xdr:colOff>511200</xdr:colOff>
      <xdr:row>64</xdr:row>
      <xdr:rowOff>139320</xdr:rowOff>
    </xdr:to>
    <xdr:graphicFrame>
      <xdr:nvGraphicFramePr>
        <xdr:cNvPr id="1" name="Chart 2"/>
        <xdr:cNvGraphicFramePr/>
      </xdr:nvGraphicFramePr>
      <xdr:xfrm>
        <a:off x="25437960" y="25615800"/>
        <a:ext cx="8886960" cy="974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51</xdr:col>
      <xdr:colOff>63360</xdr:colOff>
      <xdr:row>70</xdr:row>
      <xdr:rowOff>63360</xdr:rowOff>
    </xdr:from>
    <xdr:to>
      <xdr:col>52</xdr:col>
      <xdr:colOff>443880</xdr:colOff>
      <xdr:row>92</xdr:row>
      <xdr:rowOff>139320</xdr:rowOff>
    </xdr:to>
    <xdr:graphicFrame>
      <xdr:nvGraphicFramePr>
        <xdr:cNvPr id="2" name="Chart 3"/>
        <xdr:cNvGraphicFramePr/>
      </xdr:nvGraphicFramePr>
      <xdr:xfrm>
        <a:off x="25475760" y="36512280"/>
        <a:ext cx="8781840" cy="43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58</xdr:col>
      <xdr:colOff>228600</xdr:colOff>
      <xdr:row>7</xdr:row>
      <xdr:rowOff>101520</xdr:rowOff>
    </xdr:from>
    <xdr:to>
      <xdr:col>62</xdr:col>
      <xdr:colOff>353160</xdr:colOff>
      <xdr:row>20</xdr:row>
      <xdr:rowOff>126720</xdr:rowOff>
    </xdr:to>
    <xdr:graphicFrame>
      <xdr:nvGraphicFramePr>
        <xdr:cNvPr id="3" name="Chart 4"/>
        <xdr:cNvGraphicFramePr/>
      </xdr:nvGraphicFramePr>
      <xdr:xfrm>
        <a:off x="42119280" y="6540120"/>
        <a:ext cx="13116600" cy="761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58</xdr:col>
      <xdr:colOff>228600</xdr:colOff>
      <xdr:row>20</xdr:row>
      <xdr:rowOff>330120</xdr:rowOff>
    </xdr:from>
    <xdr:to>
      <xdr:col>62</xdr:col>
      <xdr:colOff>455040</xdr:colOff>
      <xdr:row>46</xdr:row>
      <xdr:rowOff>240840</xdr:rowOff>
    </xdr:to>
    <xdr:graphicFrame>
      <xdr:nvGraphicFramePr>
        <xdr:cNvPr id="4" name="Chart 5"/>
        <xdr:cNvGraphicFramePr/>
      </xdr:nvGraphicFramePr>
      <xdr:xfrm>
        <a:off x="42119280" y="14363280"/>
        <a:ext cx="13218480" cy="1483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59040</xdr:colOff>
      <xdr:row>1</xdr:row>
      <xdr:rowOff>136440</xdr:rowOff>
    </xdr:from>
    <xdr:to>
      <xdr:col>38</xdr:col>
      <xdr:colOff>735480</xdr:colOff>
      <xdr:row>5</xdr:row>
      <xdr:rowOff>21240</xdr:rowOff>
    </xdr:to>
    <xdr:graphicFrame>
      <xdr:nvGraphicFramePr>
        <xdr:cNvPr id="5" name="Chart 11"/>
        <xdr:cNvGraphicFramePr/>
      </xdr:nvGraphicFramePr>
      <xdr:xfrm>
        <a:off x="8564760" y="568080"/>
        <a:ext cx="7000920" cy="464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41</xdr:col>
      <xdr:colOff>152280</xdr:colOff>
      <xdr:row>2</xdr:row>
      <xdr:rowOff>135360</xdr:rowOff>
    </xdr:from>
    <xdr:to>
      <xdr:col>47</xdr:col>
      <xdr:colOff>43920</xdr:colOff>
      <xdr:row>3</xdr:row>
      <xdr:rowOff>1989360</xdr:rowOff>
    </xdr:to>
    <xdr:pic>
      <xdr:nvPicPr>
        <xdr:cNvPr id="6" name="Picture 9" descr=""/>
        <xdr:cNvPicPr/>
      </xdr:nvPicPr>
      <xdr:blipFill>
        <a:blip r:embed="rId7"/>
        <a:stretch/>
      </xdr:blipFill>
      <xdr:spPr>
        <a:xfrm>
          <a:off x="17354160" y="1582920"/>
          <a:ext cx="4635360" cy="256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47</xdr:col>
      <xdr:colOff>89640</xdr:colOff>
      <xdr:row>2</xdr:row>
      <xdr:rowOff>677160</xdr:rowOff>
    </xdr:from>
    <xdr:to>
      <xdr:col>50</xdr:col>
      <xdr:colOff>939600</xdr:colOff>
      <xdr:row>4</xdr:row>
      <xdr:rowOff>75600</xdr:rowOff>
    </xdr:to>
    <xdr:pic>
      <xdr:nvPicPr>
        <xdr:cNvPr id="7" name="Picture 10" descr=""/>
        <xdr:cNvPicPr/>
      </xdr:nvPicPr>
      <xdr:blipFill>
        <a:blip r:embed="rId8"/>
        <a:stretch/>
      </xdr:blipFill>
      <xdr:spPr>
        <a:xfrm>
          <a:off x="22035240" y="2124720"/>
          <a:ext cx="3221640" cy="2560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RtCvcP43C1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1:CM104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selection pane="topLeft" activeCell="E6" activeCellId="0" sqref="E6"/>
    </sheetView>
  </sheetViews>
  <sheetFormatPr defaultRowHeight="16"/>
  <cols>
    <col collapsed="false" hidden="false" max="1" min="1" style="1" width="28.0765306122449"/>
    <col collapsed="false" hidden="false" max="2" min="2" style="2" width="8.77551020408163"/>
    <col collapsed="false" hidden="false" max="3" min="3" style="3" width="12.5561224489796"/>
    <col collapsed="false" hidden="false" max="4" min="4" style="3" width="22.0051020408163"/>
    <col collapsed="false" hidden="false" max="5" min="5" style="3" width="26.4591836734694"/>
    <col collapsed="false" hidden="false" max="6" min="6" style="4" width="11.4744897959184"/>
    <col collapsed="false" hidden="true" max="29" min="7" style="4" width="0"/>
    <col collapsed="false" hidden="false" max="30" min="30" style="4" width="11.2040816326531"/>
    <col collapsed="false" hidden="false" max="45" min="31" style="1" width="11.2040816326531"/>
    <col collapsed="false" hidden="false" max="50" min="46" style="5" width="11.2040816326531"/>
    <col collapsed="false" hidden="false" max="51" min="51" style="1" width="15.5255102040816"/>
    <col collapsed="false" hidden="false" max="52" min="52" style="1" width="119.061224489796"/>
    <col collapsed="false" hidden="false" max="53" min="53" style="1" width="13.5"/>
    <col collapsed="false" hidden="false" max="54" min="54" style="1" width="16.8724489795918"/>
    <col collapsed="false" hidden="false" max="55" min="55" style="1" width="19.1683673469388"/>
    <col collapsed="false" hidden="false" max="56" min="56" style="1" width="31.0459183673469"/>
    <col collapsed="false" hidden="false" max="57" min="57" style="1" width="20.3826530612245"/>
    <col collapsed="false" hidden="false" max="59" min="58" style="1" width="13.5"/>
    <col collapsed="false" hidden="false" max="60" min="60" style="1" width="54.8061224489796"/>
    <col collapsed="false" hidden="false" max="61" min="61" style="1" width="20.5204081632653"/>
    <col collapsed="false" hidden="false" max="62" min="62" style="1" width="95.3061224489796"/>
    <col collapsed="false" hidden="false" max="63" min="63" style="6" width="80.7244897959184"/>
    <col collapsed="false" hidden="false" max="64" min="64" style="1" width="27.1326530612245"/>
    <col collapsed="false" hidden="false" max="65" min="65" style="1" width="88.2857142857143"/>
    <col collapsed="false" hidden="false" max="66" min="66" style="1" width="36.4489795918367"/>
    <col collapsed="false" hidden="false" max="68" min="67" style="1" width="17.0102040816327"/>
    <col collapsed="false" hidden="false" max="69" min="69" style="1" width="46.4387755102041"/>
    <col collapsed="false" hidden="false" max="71" min="70" style="1" width="11.2040816326531"/>
    <col collapsed="false" hidden="false" max="72" min="72" style="1" width="11.8775510204082"/>
    <col collapsed="false" hidden="false" max="73" min="73" style="1" width="11.2040816326531"/>
    <col collapsed="false" hidden="false" max="74" min="74" style="1" width="11.8775510204082"/>
    <col collapsed="false" hidden="false" max="94" min="75" style="1" width="11.2040816326531"/>
    <col collapsed="false" hidden="false" max="96" min="95" style="1" width="43.1989795918367"/>
    <col collapsed="false" hidden="false" max="272" min="97" style="1" width="11.2040816326531"/>
    <col collapsed="false" hidden="false" max="1025" min="273" style="1" width="8.63775510204082"/>
  </cols>
  <sheetData>
    <row r="1" customFormat="false" ht="34" hidden="false" customHeight="false" outlineLevel="0" collapsed="false">
      <c r="A1" s="4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AE1" s="8" t="s">
        <v>1</v>
      </c>
      <c r="AF1" s="8"/>
      <c r="AG1" s="8"/>
      <c r="AH1" s="8"/>
      <c r="AI1" s="8"/>
      <c r="AJ1" s="8"/>
      <c r="AK1" s="8"/>
      <c r="AL1" s="8"/>
      <c r="AM1" s="8"/>
      <c r="AT1" s="5" t="s">
        <v>2</v>
      </c>
      <c r="AU1" s="5" t="s">
        <v>3</v>
      </c>
      <c r="AV1" s="5" t="s">
        <v>2</v>
      </c>
      <c r="AW1" s="5" t="s">
        <v>3</v>
      </c>
      <c r="AZ1" s="8" t="s">
        <v>4</v>
      </c>
      <c r="BH1" s="9" t="s">
        <v>5</v>
      </c>
      <c r="BK1" s="9" t="s">
        <v>6</v>
      </c>
      <c r="BM1" s="8" t="s">
        <v>7</v>
      </c>
      <c r="BQ1" s="7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</row>
    <row r="2" s="12" customFormat="true" ht="80" hidden="false" customHeight="false" outlineLevel="0" collapsed="false">
      <c r="A2" s="4"/>
      <c r="B2" s="11"/>
      <c r="C2" s="11"/>
      <c r="D2" s="11"/>
      <c r="E2" s="11"/>
      <c r="F2" s="11"/>
      <c r="G2" s="1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N2" s="12" t="s">
        <v>8</v>
      </c>
      <c r="AT2" s="13" t="n">
        <f aca="false">COUNTIF(AT6:AT100, "BULLISH")</f>
        <v>0</v>
      </c>
      <c r="AU2" s="13" t="n">
        <f aca="false">COUNTIF(AU6:AU100, "BEARISH")</f>
        <v>0</v>
      </c>
      <c r="AV2" s="12" t="n">
        <f aca="false">COUNTIF(AT950:AT1013, "BULLISH")</f>
        <v>0</v>
      </c>
      <c r="AW2" s="1" t="n">
        <f aca="false">COUNTIF(AU950:AU1013, "BEARISH")</f>
        <v>0</v>
      </c>
      <c r="AX2" s="13"/>
      <c r="AZ2" s="14" t="s">
        <v>9</v>
      </c>
      <c r="BH2" s="15" t="s">
        <v>10</v>
      </c>
      <c r="BK2" s="16" t="s">
        <v>11</v>
      </c>
      <c r="BM2" s="10" t="s">
        <v>12</v>
      </c>
      <c r="BQ2" s="17"/>
    </row>
    <row r="3" customFormat="false" ht="56" hidden="false" customHeight="true" outlineLevel="0" collapsed="false">
      <c r="A3" s="4"/>
      <c r="F3" s="18"/>
      <c r="G3" s="18"/>
      <c r="H3" s="18"/>
      <c r="I3" s="18"/>
      <c r="J3" s="18"/>
      <c r="K3" s="19"/>
      <c r="L3" s="19"/>
      <c r="M3" s="19"/>
      <c r="N3" s="20"/>
      <c r="AN3" s="1" t="s">
        <v>13</v>
      </c>
      <c r="AT3" s="13" t="n">
        <f aca="false">COUNTIF(AT6:AT195, "BULLISH")</f>
        <v>0</v>
      </c>
      <c r="AU3" s="13" t="n">
        <f aca="false">COUNTIF(AU6:AU195, "BEARISH")</f>
        <v>0</v>
      </c>
      <c r="AV3" s="12" t="n">
        <f aca="false">COUNTIF(AT824:AT1013, "BULLISH")</f>
        <v>0</v>
      </c>
      <c r="AW3" s="1" t="n">
        <f aca="false">COUNTIF(AU824:AU1013, "BEARISH")</f>
        <v>0</v>
      </c>
      <c r="AX3" s="13"/>
      <c r="AZ3" s="21" t="s">
        <v>14</v>
      </c>
      <c r="BH3" s="15" t="s">
        <v>15</v>
      </c>
      <c r="BK3" s="22"/>
      <c r="BM3" s="21" t="s">
        <v>16</v>
      </c>
      <c r="BQ3" s="17"/>
    </row>
    <row r="4" customFormat="false" ht="193" hidden="false" customHeight="false" outlineLevel="0" collapsed="false">
      <c r="A4" s="4"/>
      <c r="F4" s="18"/>
      <c r="G4" s="18"/>
      <c r="H4" s="18"/>
      <c r="I4" s="18"/>
      <c r="J4" s="18"/>
      <c r="K4" s="19"/>
      <c r="L4" s="19"/>
      <c r="M4" s="19"/>
      <c r="N4" s="20"/>
      <c r="AN4" s="1" t="s">
        <v>17</v>
      </c>
      <c r="AT4" s="13" t="n">
        <f aca="false">COUNTIF(AT6:AT259, "BULLISH")</f>
        <v>0</v>
      </c>
      <c r="AU4" s="13" t="n">
        <f aca="false">COUNTIF(AU7:AU259, "BEARISH")</f>
        <v>0</v>
      </c>
      <c r="AV4" s="12" t="n">
        <f aca="false">COUNTIF(AT615:AT1015, "BULLISH")</f>
        <v>0</v>
      </c>
      <c r="AW4" s="1" t="n">
        <f aca="false">COUNTIF(AU615:AU1015, "BEARISH")</f>
        <v>0</v>
      </c>
      <c r="AX4" s="13"/>
      <c r="AZ4" s="23" t="s">
        <v>18</v>
      </c>
      <c r="BH4" s="24" t="s">
        <v>19</v>
      </c>
      <c r="BI4" s="3" t="s">
        <v>20</v>
      </c>
      <c r="BK4" s="25"/>
      <c r="BM4" s="4"/>
    </row>
    <row r="5" s="28" customFormat="true" ht="46" hidden="false" customHeight="false" outlineLevel="0" collapsed="false">
      <c r="A5" s="4"/>
      <c r="B5" s="11"/>
      <c r="C5" s="11"/>
      <c r="D5" s="11"/>
      <c r="E5" s="11"/>
      <c r="F5" s="26"/>
      <c r="G5" s="26"/>
      <c r="H5" s="26"/>
      <c r="I5" s="26"/>
      <c r="J5" s="26"/>
      <c r="K5" s="26"/>
      <c r="L5" s="26"/>
      <c r="M5" s="26"/>
      <c r="N5" s="27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N5" s="29" t="s">
        <v>21</v>
      </c>
      <c r="AT5" s="13" t="n">
        <f aca="false">COUNTIF(AT7:AT1121, "BULLISH")</f>
        <v>0</v>
      </c>
      <c r="AU5" s="13" t="n">
        <f aca="false">COUNTIF(AU7:AU1121, "BEARISH")</f>
        <v>0</v>
      </c>
      <c r="AV5" s="13"/>
      <c r="AW5" s="13"/>
      <c r="AX5" s="13"/>
      <c r="AZ5" s="23" t="s">
        <v>22</v>
      </c>
      <c r="BK5" s="25"/>
      <c r="BM5" s="4"/>
    </row>
    <row r="6" customFormat="false" ht="46" hidden="false" customHeight="false" outlineLevel="0" collapsed="false">
      <c r="A6" s="4"/>
      <c r="B6" s="4"/>
      <c r="C6" s="4"/>
      <c r="D6" s="4"/>
      <c r="E6" s="4"/>
      <c r="F6" s="30" t="s">
        <v>23</v>
      </c>
      <c r="G6" s="30" t="s">
        <v>24</v>
      </c>
      <c r="H6" s="30" t="s">
        <v>25</v>
      </c>
      <c r="I6" s="30" t="s">
        <v>26</v>
      </c>
      <c r="J6" s="30" t="s">
        <v>27</v>
      </c>
      <c r="K6" s="30" t="s">
        <v>28</v>
      </c>
      <c r="L6" s="30" t="s">
        <v>29</v>
      </c>
      <c r="M6" s="30" t="s">
        <v>30</v>
      </c>
      <c r="N6" s="31" t="s">
        <v>31</v>
      </c>
      <c r="V6" s="11"/>
      <c r="W6" s="11"/>
      <c r="X6" s="11"/>
      <c r="Y6" s="11"/>
      <c r="Z6" s="11"/>
      <c r="AA6" s="11"/>
      <c r="AB6" s="11"/>
      <c r="AC6" s="11"/>
      <c r="AE6" s="0" t="str">
        <f aca="false">Data!A1</f>
        <v>ÔªøDate</v>
      </c>
      <c r="AF6" s="0" t="str">
        <f aca="false">Data!B1</f>
        <v>Open</v>
      </c>
      <c r="AG6" s="0" t="str">
        <f aca="false">Data!F1</f>
        <v>Volume</v>
      </c>
      <c r="AH6" s="0" t="str">
        <f aca="false">Data!C1</f>
        <v>High</v>
      </c>
      <c r="AI6" s="0" t="str">
        <f aca="false">Data!D1</f>
        <v>Low</v>
      </c>
      <c r="AJ6" s="0" t="str">
        <f aca="false">Data!E1</f>
        <v>Close</v>
      </c>
      <c r="AK6" s="0" t="str">
        <f aca="false">Data!F1</f>
        <v>Volume</v>
      </c>
      <c r="AL6" s="0" t="str">
        <f aca="false">AJ6</f>
        <v>Close</v>
      </c>
      <c r="AM6" s="32" t="s">
        <v>32</v>
      </c>
      <c r="AN6" s="33" t="s">
        <v>33</v>
      </c>
      <c r="AO6" s="33" t="s">
        <v>34</v>
      </c>
      <c r="AP6" s="33" t="s">
        <v>35</v>
      </c>
      <c r="AQ6" s="33"/>
      <c r="AR6" s="33"/>
      <c r="AS6" s="33"/>
      <c r="AT6" s="34"/>
      <c r="AU6" s="34"/>
      <c r="AV6" s="34"/>
      <c r="AW6" s="34"/>
      <c r="AX6" s="34"/>
      <c r="AY6" s="35" t="s">
        <v>36</v>
      </c>
      <c r="AZ6" s="36" t="inlineStr">
        <f aca="false">#REF!</f>
        <is>
          <t/>
        </is>
      </c>
      <c r="BA6" s="0"/>
      <c r="BB6" s="0"/>
      <c r="BC6" s="0"/>
      <c r="BD6" s="0"/>
      <c r="BE6" s="0"/>
      <c r="BF6" s="0"/>
      <c r="BG6" s="35" t="s">
        <v>36</v>
      </c>
      <c r="BH6" s="36" t="inlineStr">
        <f aca="false">#REF!</f>
        <is>
          <t/>
        </is>
      </c>
      <c r="BI6" s="0"/>
      <c r="BJ6" s="0"/>
      <c r="BK6" s="37"/>
      <c r="BL6" s="0"/>
      <c r="BM6" s="0"/>
      <c r="BP6" s="38"/>
      <c r="BR6" s="0"/>
      <c r="BS6" s="0"/>
      <c r="BT6" s="39"/>
      <c r="BU6" s="0"/>
      <c r="BV6" s="0"/>
      <c r="BW6" s="0"/>
      <c r="BX6" s="0"/>
      <c r="BY6" s="0"/>
      <c r="BZ6" s="0"/>
      <c r="CA6" s="0"/>
      <c r="CB6" s="0"/>
      <c r="CC6" s="0"/>
    </row>
    <row r="7" customFormat="false" ht="52" hidden="false" customHeight="true" outlineLevel="0" collapsed="false">
      <c r="A7" s="4"/>
      <c r="B7" s="4"/>
      <c r="C7" s="4"/>
      <c r="D7" s="4"/>
      <c r="E7" s="4"/>
      <c r="F7" s="40" t="s">
        <v>37</v>
      </c>
      <c r="G7" s="40" t="s">
        <v>37</v>
      </c>
      <c r="H7" s="40" t="s">
        <v>37</v>
      </c>
      <c r="I7" s="40" t="s">
        <v>37</v>
      </c>
      <c r="J7" s="40" t="s">
        <v>37</v>
      </c>
      <c r="K7" s="40" t="s">
        <v>37</v>
      </c>
      <c r="L7" s="40" t="s">
        <v>37</v>
      </c>
      <c r="M7" s="40" t="s">
        <v>37</v>
      </c>
      <c r="N7" s="41"/>
      <c r="AE7" s="42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38"/>
      <c r="AU7" s="38"/>
      <c r="AV7" s="38"/>
      <c r="AW7" s="38"/>
      <c r="AX7" s="38"/>
      <c r="AY7" s="0"/>
      <c r="AZ7" s="0" t="s">
        <v>38</v>
      </c>
      <c r="BA7" s="0"/>
      <c r="BB7" s="0"/>
      <c r="BC7" s="0"/>
      <c r="BD7" s="0" t="s">
        <v>39</v>
      </c>
      <c r="BE7" s="0" t="s">
        <v>40</v>
      </c>
      <c r="BF7" s="0" t="s">
        <v>41</v>
      </c>
      <c r="BG7" s="0"/>
      <c r="BH7" s="0"/>
      <c r="BI7" s="0"/>
      <c r="BJ7" s="0"/>
      <c r="BK7" s="37"/>
      <c r="BL7" s="0" t="inlineStr">
        <f aca="false">STDEV(AM8:AM257)</f>
        <is>
          <t/>
        </is>
      </c>
      <c r="BM7" s="0" t="s">
        <v>42</v>
      </c>
      <c r="BP7" s="0"/>
      <c r="BQ7" s="43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</row>
    <row r="8" customFormat="false" ht="68" hidden="false" customHeight="true" outlineLevel="0" collapsed="false">
      <c r="A8" s="4"/>
      <c r="B8" s="4"/>
      <c r="C8" s="4"/>
      <c r="D8" s="4"/>
      <c r="E8" s="4"/>
      <c r="F8" s="4" t="n">
        <f aca="false">$AJ$7</f>
        <v>0</v>
      </c>
      <c r="G8" s="44"/>
      <c r="H8" s="44" t="n">
        <v>1.07</v>
      </c>
      <c r="I8" s="44" t="n">
        <v>22.45</v>
      </c>
      <c r="J8" s="45" t="n">
        <v>589673</v>
      </c>
      <c r="K8" s="45" t="n">
        <v>494341</v>
      </c>
      <c r="L8" s="44"/>
      <c r="M8" s="44"/>
      <c r="N8" s="46" t="str">
        <f aca="false">IF(AND($H12="yes",$I12="yes",$J11="Heart and mind kick ass",$L11="This gets you a decent amount compared to industry standard",$C8="High"),"Great Buy, Stop Here","Not a straight stock buy, so move onto step 2 as option is more likely")</f>
        <v>Not a straight stock buy, so move onto step 2 as option is more likely</v>
      </c>
      <c r="AE8" s="42"/>
      <c r="AF8" s="0"/>
      <c r="AG8" s="0"/>
      <c r="AH8" s="0"/>
      <c r="AI8" s="0"/>
      <c r="AJ8" s="0"/>
      <c r="AK8" s="0"/>
      <c r="AL8" s="0"/>
      <c r="AM8" s="0" t="e">
        <f aca="false">(AL8-AL7)/AL8*100</f>
        <v>#DIV/0!</v>
      </c>
      <c r="AN8" s="0" t="e">
        <f aca="false">(AK8-AK7)/AK8*100</f>
        <v>#DIV/0!</v>
      </c>
      <c r="AO8" s="0"/>
      <c r="AP8" s="0"/>
      <c r="AQ8" s="0"/>
      <c r="AR8" s="0"/>
      <c r="AS8" s="0"/>
      <c r="AT8" s="38"/>
      <c r="AU8" s="38"/>
      <c r="AV8" s="38"/>
      <c r="AW8" s="38"/>
      <c r="AX8" s="38"/>
      <c r="AZ8" s="0" t="n">
        <f aca="false">MIN(AJ7:AJ27)</f>
        <v>0</v>
      </c>
      <c r="BA8" s="0"/>
      <c r="BB8" s="0" t="s">
        <v>43</v>
      </c>
      <c r="BC8" s="47" t="n">
        <f aca="false">MIN(AJ7:AJ28)</f>
        <v>0</v>
      </c>
      <c r="BD8" s="0" t="s">
        <v>44</v>
      </c>
      <c r="BE8" s="48" t="e">
        <f aca="false">BC10-3*BC12</f>
        <v>#DIV/0!</v>
      </c>
      <c r="BF8" s="0" t="e">
        <f aca="false" t="array" ref="BF8:BF15">FREQUENCY(AJ7:AJ28,BE8:BE14)</f>
        <v>#DIV/0!</v>
      </c>
      <c r="BG8" s="0"/>
      <c r="BH8" s="0"/>
      <c r="BI8" s="0"/>
      <c r="BJ8" s="0"/>
      <c r="BK8" s="37"/>
      <c r="BL8" s="0" t="n">
        <f aca="false">SQRT(254)</f>
        <v>15.9373774505092</v>
      </c>
      <c r="BM8" s="0" t="s">
        <v>45</v>
      </c>
      <c r="BP8" s="29"/>
      <c r="CL8" s="49"/>
      <c r="CM8" s="50"/>
    </row>
    <row r="9" customFormat="false" ht="46" hidden="false" customHeight="false" outlineLevel="0" collapsed="false">
      <c r="A9" s="4"/>
      <c r="B9" s="4"/>
      <c r="C9" s="4"/>
      <c r="D9" s="4"/>
      <c r="E9" s="4"/>
      <c r="G9" s="44"/>
      <c r="H9" s="44"/>
      <c r="I9" s="44" t="n">
        <v>28.02</v>
      </c>
      <c r="J9" s="44"/>
      <c r="K9" s="44"/>
      <c r="L9" s="44"/>
      <c r="M9" s="44"/>
      <c r="N9" s="44"/>
      <c r="AE9" s="42"/>
      <c r="AF9" s="0"/>
      <c r="AG9" s="0"/>
      <c r="AH9" s="0"/>
      <c r="AI9" s="0"/>
      <c r="AJ9" s="0"/>
      <c r="AK9" s="0"/>
      <c r="AL9" s="0"/>
      <c r="AM9" s="0" t="e">
        <f aca="false">(AL9-AL8)/AL9*100</f>
        <v>#DIV/0!</v>
      </c>
      <c r="AN9" s="0" t="e">
        <f aca="false">(AK9-AK8)/AK9*100</f>
        <v>#DIV/0!</v>
      </c>
      <c r="AO9" s="0"/>
      <c r="AP9" s="0"/>
      <c r="AQ9" s="0"/>
      <c r="AR9" s="0"/>
      <c r="AS9" s="0"/>
      <c r="AT9" s="38"/>
      <c r="AU9" s="38"/>
      <c r="AV9" s="38"/>
      <c r="AW9" s="38"/>
      <c r="AX9" s="38"/>
      <c r="AZ9" s="0" t="n">
        <f aca="false">MIN(AJ8:AJ27)</f>
        <v>0</v>
      </c>
      <c r="BA9" s="0"/>
      <c r="BB9" s="0" t="s">
        <v>46</v>
      </c>
      <c r="BC9" s="47" t="n">
        <f aca="false">MAX(AJ7:AJ28)</f>
        <v>0</v>
      </c>
      <c r="BD9" s="0" t="s">
        <v>47</v>
      </c>
      <c r="BE9" s="48" t="inlineStr">
        <f aca="false">BC10-2*BC12</f>
        <is>
          <t/>
        </is>
      </c>
      <c r="BF9" s="0" t="e">
        <v>#DIV/0!</v>
      </c>
      <c r="BG9" s="0"/>
      <c r="BH9" s="0"/>
      <c r="BI9" s="0"/>
      <c r="BJ9" s="0"/>
      <c r="BK9" s="37"/>
      <c r="BL9" s="38" t="inlineStr">
        <f aca="false">BL8*BL7</f>
        <is>
          <t/>
        </is>
      </c>
      <c r="BM9" s="0" t="s">
        <v>48</v>
      </c>
      <c r="CI9" s="13"/>
      <c r="CL9" s="49"/>
      <c r="CM9" s="50"/>
    </row>
    <row r="10" customFormat="false" ht="45" hidden="false" customHeight="false" outlineLevel="0" collapsed="false">
      <c r="A10" s="4"/>
      <c r="B10" s="4"/>
      <c r="C10" s="4"/>
      <c r="D10" s="4"/>
      <c r="E10" s="4"/>
      <c r="G10" s="44"/>
      <c r="H10" s="44"/>
      <c r="I10" s="44" t="n">
        <f aca="false">SUM(I8:I9)/2</f>
        <v>25.235</v>
      </c>
      <c r="J10" s="44"/>
      <c r="K10" s="44"/>
      <c r="L10" s="44"/>
      <c r="M10" s="44"/>
      <c r="N10" s="44"/>
      <c r="AE10" s="42"/>
      <c r="AF10" s="0"/>
      <c r="AG10" s="0"/>
      <c r="AH10" s="0"/>
      <c r="AI10" s="0"/>
      <c r="AJ10" s="0"/>
      <c r="AK10" s="0"/>
      <c r="AL10" s="0"/>
      <c r="AM10" s="0" t="e">
        <f aca="false">(AL10-AL9)/AL10*100</f>
        <v>#DIV/0!</v>
      </c>
      <c r="AN10" s="0" t="e">
        <f aca="false">(AK10-AK9)/AK10*100</f>
        <v>#DIV/0!</v>
      </c>
      <c r="AO10" s="0"/>
      <c r="AP10" s="0"/>
      <c r="AQ10" s="0"/>
      <c r="AR10" s="0"/>
      <c r="AS10" s="0"/>
      <c r="AT10" s="38"/>
      <c r="AU10" s="38"/>
      <c r="AV10" s="38"/>
      <c r="AW10" s="38"/>
      <c r="AX10" s="38"/>
      <c r="AZ10" s="0" t="n">
        <f aca="false">MIN(AJ9:AJ27)</f>
        <v>0</v>
      </c>
      <c r="BA10" s="0"/>
      <c r="BB10" s="51" t="s">
        <v>49</v>
      </c>
      <c r="BC10" s="47" t="inlineStr">
        <f aca="false">AVERAGE(AJ7:AJ28)</f>
        <is>
          <t/>
        </is>
      </c>
      <c r="BD10" s="0" t="s">
        <v>50</v>
      </c>
      <c r="BE10" s="48" t="inlineStr">
        <f aca="false">BC10-BC12</f>
        <is>
          <t/>
        </is>
      </c>
      <c r="BF10" s="0" t="e">
        <v>#DIV/0!</v>
      </c>
      <c r="BG10" s="0"/>
      <c r="BH10" s="0"/>
      <c r="BI10" s="0"/>
      <c r="BJ10" s="0"/>
      <c r="BK10" s="37"/>
      <c r="BL10" s="52" t="inlineStr">
        <f aca="false">BL9/BL8</f>
        <is>
          <t/>
        </is>
      </c>
      <c r="BM10" s="0" t="s">
        <v>51</v>
      </c>
      <c r="BN10" s="53"/>
      <c r="CI10" s="13"/>
      <c r="CL10" s="49"/>
      <c r="CM10" s="50"/>
    </row>
    <row r="11" customFormat="false" ht="45" hidden="false" customHeight="false" outlineLevel="0" collapsed="false">
      <c r="A11" s="4"/>
      <c r="B11" s="4"/>
      <c r="C11" s="4"/>
      <c r="D11" s="4"/>
      <c r="E11" s="4"/>
      <c r="G11" s="44"/>
      <c r="H11" s="54" t="str">
        <f aca="false">IF(H8&lt;1,"Low Volatility",IF(H8&gt;1,"High Volatility",IF(H8=1,"even")))</f>
        <v>High Volatility</v>
      </c>
      <c r="I11" s="54" t="str">
        <f aca="false">IF(F8&lt;I10,"current close is below 52 week avg",IF(F8&gt;I10,"current close is above 52 week avg"))</f>
        <v>current close is below 52 week avg</v>
      </c>
      <c r="J11" s="54" t="str">
        <f aca="false">IF(AND(J8&lt;K8,F8&lt;G8,F8&lt;I10),"Heart and mind aint there at all",IF(AND(J8&lt;K8,F8&lt;G8,F8&gt;I10),"Part mind No heart",IF(AND(J8&lt;K8,F8&gt;G8,F8&lt;I10),"Part mind No heart",IF(AND(J8&gt;K8,F8&gt;G8,F8&gt;I10),"Heart and mind kick ass",IF(AND(J8&lt;K8,F8&gt;G8,F8&gt;I10),"Mind is there",IF(AND(J8&gt;K8,F8&lt;G8,F8&lt;I10),"Heart is there","Heart and mind aint there at all"))))))</f>
        <v>Heart and mind aint there at all</v>
      </c>
      <c r="K11" s="55"/>
      <c r="L11" s="54" t="inlineStr">
        <f aca="false">IF(M8&lt;L8,"Spend a lot of dollars to get 1",IF(M8&gt;L8,"This gets you a decent amount compared to industry standard"))</f>
        <is>
          <t/>
        </is>
      </c>
      <c r="M11" s="44"/>
      <c r="N11" s="44"/>
      <c r="AE11" s="42"/>
      <c r="AF11" s="0"/>
      <c r="AG11" s="0"/>
      <c r="AH11" s="0"/>
      <c r="AI11" s="0"/>
      <c r="AJ11" s="0"/>
      <c r="AK11" s="0"/>
      <c r="AL11" s="0"/>
      <c r="AM11" s="0" t="e">
        <f aca="false">(AL11-AL10)/AL11*100</f>
        <v>#DIV/0!</v>
      </c>
      <c r="AN11" s="0" t="e">
        <f aca="false">(AK11-AK10)/AK11*100</f>
        <v>#DIV/0!</v>
      </c>
      <c r="AO11" s="0"/>
      <c r="AP11" s="0"/>
      <c r="AQ11" s="0"/>
      <c r="AR11" s="0"/>
      <c r="AS11" s="0"/>
      <c r="AT11" s="38"/>
      <c r="AU11" s="38"/>
      <c r="AV11" s="38"/>
      <c r="AW11" s="38"/>
      <c r="AX11" s="38"/>
      <c r="AZ11" s="0" t="n">
        <f aca="false">AVERAGE(AZ8:AZ10)</f>
        <v>0</v>
      </c>
      <c r="BA11" s="0"/>
      <c r="BB11" s="51" t="s">
        <v>52</v>
      </c>
      <c r="BC11" s="47" t="inlineStr">
        <f aca="false">VAR(AJ7:AJ28)</f>
        <is>
          <t/>
        </is>
      </c>
      <c r="BD11" s="0" t="s">
        <v>53</v>
      </c>
      <c r="BE11" s="48" t="inlineStr">
        <f aca="false">BC10</f>
        <is>
          <t/>
        </is>
      </c>
      <c r="BF11" s="0" t="e">
        <v>#DIV/0!</v>
      </c>
      <c r="BG11" s="0"/>
      <c r="BH11" s="0"/>
      <c r="BI11" s="0"/>
      <c r="BJ11" s="0"/>
      <c r="BK11" s="37"/>
      <c r="BL11" s="28" t="n">
        <f aca="false">SQRT(254/12)</f>
        <v>4.60072458061409</v>
      </c>
      <c r="BM11" s="0" t="s">
        <v>54</v>
      </c>
      <c r="CL11" s="49"/>
      <c r="CM11" s="50"/>
    </row>
    <row r="12" customFormat="false" ht="45" hidden="false" customHeight="false" outlineLevel="0" collapsed="false">
      <c r="A12" s="4"/>
      <c r="B12" s="4"/>
      <c r="C12" s="4"/>
      <c r="D12" s="4"/>
      <c r="E12" s="4"/>
      <c r="G12" s="44"/>
      <c r="H12" s="54" t="str">
        <f aca="false">IF(H8&lt;1,"yes",IF(H8&gt;1,"no",IF(H8=1,"maybe")))</f>
        <v>no</v>
      </c>
      <c r="I12" s="54" t="str">
        <f aca="false">IF(F8&lt;I10,"no",IF(F8&gt;I10,"yes"))</f>
        <v>no</v>
      </c>
      <c r="J12" s="55"/>
      <c r="K12" s="55"/>
      <c r="L12" s="55"/>
      <c r="M12" s="44"/>
      <c r="N12" s="44"/>
      <c r="AE12" s="42"/>
      <c r="AF12" s="0"/>
      <c r="AG12" s="0"/>
      <c r="AH12" s="0"/>
      <c r="AI12" s="0"/>
      <c r="AJ12" s="0"/>
      <c r="AK12" s="0"/>
      <c r="AL12" s="0"/>
      <c r="AM12" s="0" t="e">
        <f aca="false">(AL12-AL11)/AL12*100</f>
        <v>#DIV/0!</v>
      </c>
      <c r="AN12" s="0" t="e">
        <f aca="false">(AK12-AK11)/AK12*100</f>
        <v>#DIV/0!</v>
      </c>
      <c r="AO12" s="0"/>
      <c r="AP12" s="0"/>
      <c r="AQ12" s="0"/>
      <c r="AR12" s="0"/>
      <c r="AS12" s="0"/>
      <c r="AT12" s="38"/>
      <c r="AU12" s="38"/>
      <c r="AV12" s="38"/>
      <c r="AW12" s="38"/>
      <c r="AX12" s="38"/>
      <c r="AZ12" s="0" t="n">
        <f aca="false">MAX(AJ7:AJ27)</f>
        <v>0</v>
      </c>
      <c r="BA12" s="0"/>
      <c r="BB12" s="51" t="s">
        <v>55</v>
      </c>
      <c r="BC12" s="47" t="e">
        <f aca="false">STDEV(AJ7:AJ28)</f>
        <v>#DIV/0!</v>
      </c>
      <c r="BD12" s="0" t="s">
        <v>56</v>
      </c>
      <c r="BE12" s="48" t="inlineStr">
        <f aca="false">BC10+BC12</f>
        <is>
          <t/>
        </is>
      </c>
      <c r="BF12" s="0" t="e">
        <v>#DIV/0!</v>
      </c>
      <c r="BG12" s="0"/>
      <c r="BH12" s="0"/>
      <c r="BI12" s="0"/>
      <c r="BJ12" s="0"/>
      <c r="BK12" s="37"/>
      <c r="BL12" s="56" t="inlineStr">
        <f aca="false">BL9/BL11</f>
        <is>
          <t/>
        </is>
      </c>
      <c r="BM12" s="0" t="s">
        <v>57</v>
      </c>
      <c r="CL12" s="49"/>
      <c r="CM12" s="50"/>
    </row>
    <row r="13" customFormat="false" ht="45" hidden="false" customHeight="false" outlineLevel="0" collapsed="false">
      <c r="A13" s="4"/>
      <c r="B13" s="4"/>
      <c r="C13" s="4"/>
      <c r="D13" s="4"/>
      <c r="E13" s="4"/>
      <c r="G13" s="44"/>
      <c r="H13" s="44"/>
      <c r="I13" s="44"/>
      <c r="J13" s="44"/>
      <c r="K13" s="44"/>
      <c r="L13" s="44"/>
      <c r="M13" s="44"/>
      <c r="N13" s="44"/>
      <c r="AE13" s="42"/>
      <c r="AF13" s="0"/>
      <c r="AG13" s="0"/>
      <c r="AH13" s="0"/>
      <c r="AI13" s="0"/>
      <c r="AJ13" s="0"/>
      <c r="AK13" s="0"/>
      <c r="AL13" s="0"/>
      <c r="AM13" s="0" t="e">
        <f aca="false">(AL13-AL12)/AL13*100</f>
        <v>#DIV/0!</v>
      </c>
      <c r="AN13" s="0" t="e">
        <f aca="false">(AK13-AK12)/AK13*100</f>
        <v>#DIV/0!</v>
      </c>
      <c r="AO13" s="0"/>
      <c r="AP13" s="0"/>
      <c r="AQ13" s="0"/>
      <c r="AR13" s="0"/>
      <c r="AS13" s="0"/>
      <c r="AT13" s="38"/>
      <c r="AU13" s="38"/>
      <c r="AV13" s="38"/>
      <c r="AW13" s="38"/>
      <c r="AX13" s="38"/>
      <c r="AY13" s="0"/>
      <c r="BA13" s="0"/>
      <c r="BB13" s="0"/>
      <c r="BC13" s="0"/>
      <c r="BD13" s="0" t="s">
        <v>58</v>
      </c>
      <c r="BE13" s="48" t="inlineStr">
        <f aca="false">BC10+2*BC12</f>
        <is>
          <t/>
        </is>
      </c>
      <c r="BF13" s="0" t="e">
        <v>#DIV/0!</v>
      </c>
      <c r="BG13" s="0"/>
      <c r="BH13" s="0"/>
      <c r="BI13" s="0"/>
      <c r="BJ13" s="0"/>
      <c r="BK13" s="37"/>
      <c r="BL13" s="0"/>
      <c r="CL13" s="49"/>
      <c r="CM13" s="50"/>
    </row>
    <row r="14" customFormat="false" ht="46" hidden="false" customHeight="false" outlineLevel="0" collapsed="false">
      <c r="B14" s="0"/>
      <c r="C14" s="0"/>
      <c r="D14" s="0"/>
      <c r="E14" s="0"/>
      <c r="AE14" s="42"/>
      <c r="AF14" s="0"/>
      <c r="AG14" s="0"/>
      <c r="AH14" s="0"/>
      <c r="AI14" s="0"/>
      <c r="AJ14" s="0"/>
      <c r="AK14" s="0"/>
      <c r="AL14" s="0"/>
      <c r="AM14" s="0" t="e">
        <f aca="false">(AL14-AL13)/AL14*100</f>
        <v>#DIV/0!</v>
      </c>
      <c r="AN14" s="0" t="e">
        <f aca="false">(AK14-AK13)/AK14*100</f>
        <v>#DIV/0!</v>
      </c>
      <c r="AO14" s="0"/>
      <c r="AP14" s="0"/>
      <c r="AQ14" s="0"/>
      <c r="AR14" s="0"/>
      <c r="AS14" s="0"/>
      <c r="AT14" s="38"/>
      <c r="AU14" s="38"/>
      <c r="AV14" s="38"/>
      <c r="AW14" s="38"/>
      <c r="AX14" s="38"/>
      <c r="AY14" s="0"/>
      <c r="AZ14" s="0"/>
      <c r="BA14" s="0"/>
      <c r="BB14" s="0"/>
      <c r="BC14" s="0"/>
      <c r="BD14" s="0" t="s">
        <v>59</v>
      </c>
      <c r="BE14" s="48" t="inlineStr">
        <f aca="false">BC10+3*BC12</f>
        <is>
          <t/>
        </is>
      </c>
      <c r="BF14" s="0" t="e">
        <v>#DIV/0!</v>
      </c>
      <c r="BG14" s="0"/>
      <c r="BH14" s="0"/>
      <c r="BI14" s="0"/>
      <c r="BJ14" s="0"/>
      <c r="BK14" s="37"/>
      <c r="BL14" s="0"/>
      <c r="BM14" s="57" t="s">
        <v>60</v>
      </c>
      <c r="BN14" s="57" t="s">
        <v>61</v>
      </c>
      <c r="BO14" s="58"/>
      <c r="CL14" s="49"/>
      <c r="CM14" s="50"/>
    </row>
    <row r="15" customFormat="false" ht="45" hidden="false" customHeight="false" outlineLevel="0" collapsed="false">
      <c r="B15" s="0"/>
      <c r="C15" s="0"/>
      <c r="D15" s="0"/>
      <c r="E15" s="0"/>
      <c r="AE15" s="42"/>
      <c r="AF15" s="0"/>
      <c r="AG15" s="0"/>
      <c r="AH15" s="0"/>
      <c r="AI15" s="0"/>
      <c r="AJ15" s="0"/>
      <c r="AK15" s="0"/>
      <c r="AL15" s="0"/>
      <c r="AM15" s="0" t="e">
        <f aca="false">(AL15-AL14)/AL15*100</f>
        <v>#DIV/0!</v>
      </c>
      <c r="AN15" s="0" t="e">
        <f aca="false">(AK15-AK14)/AK15*100</f>
        <v>#DIV/0!</v>
      </c>
      <c r="AO15" s="0"/>
      <c r="AP15" s="0"/>
      <c r="AQ15" s="0"/>
      <c r="AR15" s="0"/>
      <c r="AS15" s="0"/>
      <c r="AT15" s="38"/>
      <c r="AU15" s="38"/>
      <c r="AV15" s="38"/>
      <c r="AW15" s="38"/>
      <c r="AX15" s="38"/>
      <c r="AY15" s="0"/>
      <c r="AZ15" s="0"/>
      <c r="BA15" s="0"/>
      <c r="BB15" s="0"/>
      <c r="BC15" s="0"/>
      <c r="BD15" s="0" t="s">
        <v>62</v>
      </c>
      <c r="BE15" s="0"/>
      <c r="BF15" s="0" t="e">
        <v>#DIV/0!</v>
      </c>
      <c r="BG15" s="0"/>
      <c r="BH15" s="0"/>
      <c r="BI15" s="0"/>
      <c r="BJ15" s="0"/>
      <c r="BK15" s="37"/>
      <c r="BL15" s="59" t="s">
        <v>63</v>
      </c>
      <c r="BM15" s="47" t="n">
        <f aca="false">F8</f>
        <v>0</v>
      </c>
      <c r="CL15" s="49"/>
      <c r="CM15" s="50"/>
    </row>
    <row r="16" customFormat="false" ht="46" hidden="false" customHeight="false" outlineLevel="0" collapsed="false">
      <c r="B16" s="0"/>
      <c r="C16" s="0"/>
      <c r="D16" s="0"/>
      <c r="E16" s="0"/>
      <c r="AE16" s="42"/>
      <c r="AF16" s="0"/>
      <c r="AG16" s="0"/>
      <c r="AH16" s="0"/>
      <c r="AI16" s="0"/>
      <c r="AJ16" s="0"/>
      <c r="AK16" s="0"/>
      <c r="AL16" s="0"/>
      <c r="AM16" s="0" t="e">
        <f aca="false">(AL16-AL15)/AL16*100</f>
        <v>#DIV/0!</v>
      </c>
      <c r="AN16" s="0" t="e">
        <f aca="false">(AK16-AK15)/AK16*100</f>
        <v>#DIV/0!</v>
      </c>
      <c r="AO16" s="0"/>
      <c r="AP16" s="0"/>
      <c r="AQ16" s="0"/>
      <c r="AR16" s="0"/>
      <c r="AS16" s="0"/>
      <c r="AT16" s="38"/>
      <c r="AU16" s="38"/>
      <c r="AV16" s="38"/>
      <c r="AW16" s="38"/>
      <c r="AX16" s="38"/>
      <c r="AY16" s="0"/>
      <c r="AZ16" s="0"/>
      <c r="BA16" s="0"/>
      <c r="BB16" s="38" t="s">
        <v>64</v>
      </c>
      <c r="BC16" s="0" t="s">
        <v>65</v>
      </c>
      <c r="BD16" s="60" t="inlineStr">
        <f aca="false">_xlfn.NORM.DIST($F$8,$BC$10,$BC$12,1)</f>
        <is>
          <t/>
        </is>
      </c>
      <c r="BE16" s="0" t="s">
        <v>66</v>
      </c>
      <c r="BF16" s="0" t="n">
        <f aca="false">$F$8</f>
        <v>0</v>
      </c>
      <c r="BG16" s="0"/>
      <c r="BH16" s="0"/>
      <c r="BI16" s="0"/>
      <c r="BJ16" s="0"/>
      <c r="BK16" s="37"/>
      <c r="BL16" s="61" t="s">
        <v>67</v>
      </c>
      <c r="BM16" s="62" t="inlineStr">
        <f aca="false">BM15*(1+(BL12/100))</f>
        <is>
          <t/>
        </is>
      </c>
      <c r="BN16" s="62" t="inlineStr">
        <f aca="false">BM15*(1+(BL9/100))</f>
        <is>
          <t/>
        </is>
      </c>
      <c r="CL16" s="49"/>
      <c r="CM16" s="50"/>
    </row>
    <row r="17" customFormat="false" ht="47" hidden="false" customHeight="false" outlineLevel="0" collapsed="false">
      <c r="B17" s="0"/>
      <c r="C17" s="0"/>
      <c r="D17" s="0"/>
      <c r="E17" s="0"/>
      <c r="AE17" s="42"/>
      <c r="AF17" s="0"/>
      <c r="AG17" s="0"/>
      <c r="AH17" s="0"/>
      <c r="AI17" s="0"/>
      <c r="AJ17" s="0"/>
      <c r="AK17" s="0"/>
      <c r="AL17" s="0"/>
      <c r="AM17" s="0" t="e">
        <f aca="false">(AL17-AL16)/AL17*100</f>
        <v>#DIV/0!</v>
      </c>
      <c r="AN17" s="0" t="e">
        <f aca="false">(AK17-AK16)/AK17*100</f>
        <v>#DIV/0!</v>
      </c>
      <c r="AO17" s="0"/>
      <c r="AP17" s="0"/>
      <c r="AQ17" s="0"/>
      <c r="AR17" s="0"/>
      <c r="AS17" s="0"/>
      <c r="AT17" s="38"/>
      <c r="AU17" s="38"/>
      <c r="AV17" s="38"/>
      <c r="AW17" s="38"/>
      <c r="AX17" s="38"/>
      <c r="AY17" s="0"/>
      <c r="AZ17" s="0"/>
      <c r="BA17" s="0"/>
      <c r="BB17" s="0"/>
      <c r="BC17" s="0" t="s">
        <v>68</v>
      </c>
      <c r="BD17" s="63" t="inlineStr">
        <f aca="false">((COUNTIF(AJ7:AJ28,"&lt;"&amp;$F$8))/(COUNT(AJ7:AJ28)))</f>
        <is>
          <t/>
        </is>
      </c>
      <c r="BE17" s="0" t="s">
        <v>69</v>
      </c>
      <c r="BF17" s="0" t="n">
        <f aca="false">$F$8</f>
        <v>0</v>
      </c>
      <c r="BG17" s="0"/>
      <c r="BH17" s="0"/>
      <c r="BI17" s="0"/>
      <c r="BJ17" s="0"/>
      <c r="BK17" s="37"/>
      <c r="BL17" s="61" t="s">
        <v>70</v>
      </c>
      <c r="BM17" s="62" t="inlineStr">
        <f aca="false">BM15*(1-(BL12/100))</f>
        <is>
          <t/>
        </is>
      </c>
      <c r="BN17" s="62" t="inlineStr">
        <f aca="false">BM15*(1-(BL9/100))</f>
        <is>
          <t/>
        </is>
      </c>
      <c r="BQ17" s="4"/>
      <c r="BR17" s="4"/>
      <c r="BS17" s="4"/>
      <c r="BT17" s="4"/>
      <c r="BU17" s="4"/>
      <c r="CL17" s="49"/>
      <c r="CM17" s="50"/>
    </row>
    <row r="18" customFormat="false" ht="47" hidden="false" customHeight="false" outlineLevel="0" collapsed="false">
      <c r="B18" s="0"/>
      <c r="C18" s="0"/>
      <c r="D18" s="0"/>
      <c r="E18" s="0"/>
      <c r="AE18" s="42"/>
      <c r="AF18" s="0"/>
      <c r="AG18" s="0"/>
      <c r="AH18" s="0"/>
      <c r="AI18" s="0"/>
      <c r="AJ18" s="0"/>
      <c r="AK18" s="0"/>
      <c r="AL18" s="0"/>
      <c r="AM18" s="0" t="e">
        <f aca="false">(AL18-AL17)/AL18*100</f>
        <v>#DIV/0!</v>
      </c>
      <c r="AN18" s="0" t="e">
        <f aca="false">(AK18-AK17)/AK18*100</f>
        <v>#DIV/0!</v>
      </c>
      <c r="AO18" s="0"/>
      <c r="AP18" s="0"/>
      <c r="AQ18" s="0"/>
      <c r="AR18" s="0"/>
      <c r="AS18" s="0"/>
      <c r="AT18" s="38"/>
      <c r="AU18" s="38"/>
      <c r="AV18" s="38"/>
      <c r="AW18" s="38"/>
      <c r="AX18" s="38"/>
      <c r="AY18" s="0"/>
      <c r="AZ18" s="0"/>
      <c r="BA18" s="0"/>
      <c r="BG18" s="0"/>
      <c r="BH18" s="0"/>
      <c r="BI18" s="0"/>
      <c r="BJ18" s="0"/>
      <c r="BK18" s="37"/>
      <c r="BM18" s="64" t="s">
        <v>71</v>
      </c>
      <c r="BQ18" s="4"/>
      <c r="BR18" s="4"/>
      <c r="BS18" s="4"/>
      <c r="BT18" s="4"/>
      <c r="BU18" s="4"/>
      <c r="CL18" s="49"/>
      <c r="CM18" s="50"/>
    </row>
    <row r="19" customFormat="false" ht="45" hidden="false" customHeight="false" outlineLevel="0" collapsed="false">
      <c r="B19" s="0"/>
      <c r="C19" s="0"/>
      <c r="D19" s="0" t="n">
        <v>1</v>
      </c>
      <c r="E19" s="0"/>
      <c r="AE19" s="42"/>
      <c r="AF19" s="0"/>
      <c r="AG19" s="0"/>
      <c r="AH19" s="0"/>
      <c r="AI19" s="0"/>
      <c r="AJ19" s="0"/>
      <c r="AK19" s="0"/>
      <c r="AL19" s="0"/>
      <c r="AM19" s="0" t="e">
        <f aca="false">(AL19-AL18)/AL19*100</f>
        <v>#DIV/0!</v>
      </c>
      <c r="AN19" s="0" t="e">
        <f aca="false">(AK19-AK18)/AK19*100</f>
        <v>#DIV/0!</v>
      </c>
      <c r="AO19" s="0"/>
      <c r="AP19" s="0"/>
      <c r="AQ19" s="0"/>
      <c r="AR19" s="0"/>
      <c r="AS19" s="0"/>
      <c r="AT19" s="38"/>
      <c r="AU19" s="38"/>
      <c r="AV19" s="38"/>
      <c r="AW19" s="38"/>
      <c r="AX19" s="38"/>
      <c r="AY19" s="0"/>
      <c r="AZ19" s="0"/>
      <c r="BA19" s="0"/>
      <c r="BG19" s="0"/>
      <c r="BH19" s="0"/>
      <c r="BI19" s="0"/>
      <c r="BJ19" s="0"/>
      <c r="BK19" s="37"/>
      <c r="BL19" s="61" t="s">
        <v>67</v>
      </c>
      <c r="BM19" s="65" t="n">
        <f aca="false">BM15+((AZ12-AZ8)/2)</f>
        <v>0</v>
      </c>
      <c r="BQ19" s="4"/>
      <c r="BR19" s="4"/>
      <c r="BS19" s="4"/>
      <c r="BT19" s="4"/>
      <c r="BU19" s="4"/>
      <c r="CL19" s="49"/>
      <c r="CM19" s="50"/>
    </row>
    <row r="20" customFormat="false" ht="28" hidden="false" customHeight="true" outlineLevel="0" collapsed="false">
      <c r="A20" s="5"/>
      <c r="B20" s="0"/>
      <c r="C20" s="0"/>
      <c r="D20" s="0"/>
      <c r="E20" s="0"/>
      <c r="AE20" s="42"/>
      <c r="AF20" s="0"/>
      <c r="AG20" s="0"/>
      <c r="AH20" s="0"/>
      <c r="AI20" s="0"/>
      <c r="AJ20" s="0"/>
      <c r="AK20" s="0"/>
      <c r="AL20" s="0"/>
      <c r="AM20" s="0" t="e">
        <f aca="false">(AL20-AL19)/AL20*100</f>
        <v>#DIV/0!</v>
      </c>
      <c r="AN20" s="0" t="e">
        <f aca="false">(AK20-AK19)/AK20*100</f>
        <v>#DIV/0!</v>
      </c>
      <c r="AO20" s="0"/>
      <c r="AP20" s="0"/>
      <c r="AQ20" s="0"/>
      <c r="AR20" s="0"/>
      <c r="AS20" s="0"/>
      <c r="AT20" s="38"/>
      <c r="AU20" s="38"/>
      <c r="AV20" s="38"/>
      <c r="AW20" s="38"/>
      <c r="AX20" s="38"/>
      <c r="AY20" s="0"/>
      <c r="AZ20" s="0"/>
      <c r="BA20" s="0"/>
      <c r="BG20" s="0"/>
      <c r="BH20" s="0"/>
      <c r="BI20" s="0"/>
      <c r="BJ20" s="0"/>
      <c r="BK20" s="37"/>
      <c r="BL20" s="61" t="s">
        <v>70</v>
      </c>
      <c r="BM20" s="65" t="n">
        <f aca="false">BM15-((AZ12-AZ8)/2)</f>
        <v>0</v>
      </c>
      <c r="BQ20" s="4"/>
      <c r="BR20" s="4"/>
      <c r="BS20" s="4"/>
      <c r="BT20" s="4"/>
      <c r="BU20" s="4"/>
      <c r="CL20" s="49"/>
      <c r="CM20" s="50"/>
    </row>
    <row r="21" customFormat="false" ht="45" hidden="false" customHeight="false" outlineLevel="0" collapsed="false">
      <c r="A21" s="29"/>
      <c r="B21" s="0"/>
      <c r="C21" s="0"/>
      <c r="D21" s="0"/>
      <c r="E21" s="0"/>
      <c r="AE21" s="42"/>
      <c r="AF21" s="0"/>
      <c r="AG21" s="0"/>
      <c r="AH21" s="0"/>
      <c r="AI21" s="0"/>
      <c r="AJ21" s="0"/>
      <c r="AK21" s="0"/>
      <c r="AL21" s="0"/>
      <c r="AM21" s="0" t="e">
        <f aca="false">(AL21-AL20)/AL21*100</f>
        <v>#DIV/0!</v>
      </c>
      <c r="AN21" s="0" t="e">
        <f aca="false">(AK21-AK20)/AK21*100</f>
        <v>#DIV/0!</v>
      </c>
      <c r="AO21" s="0"/>
      <c r="AP21" s="0"/>
      <c r="AQ21" s="0"/>
      <c r="AR21" s="0"/>
      <c r="AS21" s="0"/>
      <c r="AT21" s="38"/>
      <c r="AU21" s="38"/>
      <c r="AV21" s="38"/>
      <c r="AW21" s="38"/>
      <c r="AX21" s="38"/>
      <c r="AY21" s="0"/>
      <c r="AZ21" s="0"/>
      <c r="BA21" s="0"/>
      <c r="BG21" s="0"/>
      <c r="BH21" s="0"/>
      <c r="BI21" s="0"/>
      <c r="BJ21" s="0"/>
      <c r="BK21" s="37"/>
      <c r="BL21" s="4"/>
      <c r="BQ21" s="4"/>
      <c r="BR21" s="4"/>
      <c r="BS21" s="4"/>
      <c r="BT21" s="4"/>
      <c r="BU21" s="4"/>
      <c r="CL21" s="49"/>
      <c r="CM21" s="50"/>
    </row>
    <row r="22" customFormat="false" ht="45" hidden="false" customHeight="false" outlineLevel="0" collapsed="false">
      <c r="A22" s="29"/>
      <c r="B22" s="0"/>
      <c r="C22" s="0"/>
      <c r="D22" s="0"/>
      <c r="E22" s="0"/>
      <c r="AE22" s="42"/>
      <c r="AF22" s="0"/>
      <c r="AG22" s="0"/>
      <c r="AH22" s="0"/>
      <c r="AI22" s="0"/>
      <c r="AJ22" s="0"/>
      <c r="AK22" s="0"/>
      <c r="AL22" s="0"/>
      <c r="AM22" s="0" t="e">
        <f aca="false">(AL22-AL21)/AL22*100</f>
        <v>#DIV/0!</v>
      </c>
      <c r="AN22" s="0" t="e">
        <f aca="false">(AK22-AK21)/AK22*100</f>
        <v>#DIV/0!</v>
      </c>
      <c r="AO22" s="0"/>
      <c r="AP22" s="0"/>
      <c r="AQ22" s="0"/>
      <c r="AR22" s="0"/>
      <c r="AS22" s="0"/>
      <c r="AT22" s="38"/>
      <c r="AU22" s="38"/>
      <c r="AV22" s="38"/>
      <c r="AW22" s="38"/>
      <c r="AX22" s="38"/>
      <c r="AY22" s="0"/>
      <c r="AZ22" s="0"/>
      <c r="BA22" s="0"/>
      <c r="BB22" s="0"/>
      <c r="BC22" s="0"/>
      <c r="BD22" s="0" t="s">
        <v>39</v>
      </c>
      <c r="BE22" s="0" t="s">
        <v>40</v>
      </c>
      <c r="BF22" s="0" t="s">
        <v>41</v>
      </c>
      <c r="BG22" s="0"/>
      <c r="BH22" s="0"/>
      <c r="BI22" s="0"/>
      <c r="BJ22" s="0"/>
      <c r="BK22" s="37"/>
      <c r="BL22" s="4"/>
      <c r="BQ22" s="4"/>
      <c r="BR22" s="4"/>
      <c r="BS22" s="4"/>
      <c r="BT22" s="4"/>
      <c r="BU22" s="4"/>
      <c r="CL22" s="49"/>
      <c r="CM22" s="50"/>
    </row>
    <row r="23" customFormat="false" ht="45" hidden="false" customHeight="false" outlineLevel="0" collapsed="false">
      <c r="A23" s="29"/>
      <c r="B23" s="0"/>
      <c r="C23" s="0"/>
      <c r="D23" s="0"/>
      <c r="E23" s="0"/>
      <c r="AE23" s="42"/>
      <c r="AF23" s="0"/>
      <c r="AG23" s="0"/>
      <c r="AH23" s="0"/>
      <c r="AI23" s="0"/>
      <c r="AJ23" s="0"/>
      <c r="AK23" s="0"/>
      <c r="AL23" s="0"/>
      <c r="AM23" s="0" t="e">
        <f aca="false">(AL23-AL22)/AL23*100</f>
        <v>#DIV/0!</v>
      </c>
      <c r="AN23" s="0" t="e">
        <f aca="false">(AK23-AK22)/AK23*100</f>
        <v>#DIV/0!</v>
      </c>
      <c r="AO23" s="0"/>
      <c r="AP23" s="0"/>
      <c r="AQ23" s="0"/>
      <c r="AR23" s="0"/>
      <c r="AS23" s="0"/>
      <c r="AT23" s="38"/>
      <c r="AU23" s="38"/>
      <c r="AV23" s="38"/>
      <c r="AW23" s="38"/>
      <c r="AX23" s="38"/>
      <c r="AY23" s="0"/>
      <c r="AZ23" s="0"/>
      <c r="BA23" s="0"/>
      <c r="BB23" s="0" t="s">
        <v>43</v>
      </c>
      <c r="BC23" s="47" t="n">
        <f aca="false">MIN(AJ7:AJ1013)</f>
        <v>0</v>
      </c>
      <c r="BD23" s="0" t="s">
        <v>44</v>
      </c>
      <c r="BE23" s="48" t="e">
        <f aca="false">BC25-3*BC27</f>
        <v>#DIV/0!</v>
      </c>
      <c r="BF23" s="0" t="e">
        <f aca="false" t="array" ref="BF23:BF30">FREQUENCY(AJ7:AJ1013,BE23:BE29)</f>
        <v>#DIV/0!</v>
      </c>
      <c r="BG23" s="0"/>
      <c r="BH23" s="0"/>
      <c r="BI23" s="0"/>
      <c r="BJ23" s="0"/>
      <c r="BK23" s="37"/>
      <c r="BL23" s="4"/>
      <c r="BQ23" s="4"/>
      <c r="BR23" s="4"/>
      <c r="BS23" s="4"/>
      <c r="BT23" s="4"/>
      <c r="BU23" s="4"/>
      <c r="CL23" s="49"/>
      <c r="CM23" s="50"/>
    </row>
    <row r="24" customFormat="false" ht="45" hidden="false" customHeight="false" outlineLevel="0" collapsed="false">
      <c r="A24" s="29"/>
      <c r="B24" s="0"/>
      <c r="C24" s="0"/>
      <c r="D24" s="0"/>
      <c r="E24" s="0"/>
      <c r="AE24" s="42"/>
      <c r="AF24" s="0"/>
      <c r="AG24" s="0"/>
      <c r="AH24" s="0"/>
      <c r="AI24" s="0"/>
      <c r="AJ24" s="0"/>
      <c r="AK24" s="0"/>
      <c r="AL24" s="0"/>
      <c r="AM24" s="0" t="e">
        <f aca="false">(AL24-AL23)/AL24*100</f>
        <v>#DIV/0!</v>
      </c>
      <c r="AN24" s="0" t="e">
        <f aca="false">(AK24-AK23)/AK24*100</f>
        <v>#DIV/0!</v>
      </c>
      <c r="AO24" s="0"/>
      <c r="AP24" s="0"/>
      <c r="AQ24" s="0"/>
      <c r="AR24" s="0"/>
      <c r="AS24" s="0"/>
      <c r="AT24" s="38"/>
      <c r="AU24" s="38"/>
      <c r="AV24" s="38"/>
      <c r="AW24" s="38"/>
      <c r="AX24" s="38"/>
      <c r="AY24" s="0"/>
      <c r="AZ24" s="0"/>
      <c r="BA24" s="0"/>
      <c r="BB24" s="0" t="s">
        <v>46</v>
      </c>
      <c r="BC24" s="47" t="n">
        <f aca="false">MAX(AJ7:AJ1013)</f>
        <v>0</v>
      </c>
      <c r="BD24" s="0" t="s">
        <v>47</v>
      </c>
      <c r="BE24" s="48" t="inlineStr">
        <f aca="false">BC25-2*BC27</f>
        <is>
          <t/>
        </is>
      </c>
      <c r="BF24" s="0" t="e">
        <v>#DIV/0!</v>
      </c>
      <c r="BG24" s="0"/>
      <c r="BH24" s="0"/>
      <c r="BI24" s="0"/>
      <c r="BJ24" s="0"/>
      <c r="BK24" s="37"/>
      <c r="BL24" s="4"/>
      <c r="BQ24" s="4"/>
      <c r="BR24" s="4"/>
      <c r="BS24" s="4"/>
      <c r="BT24" s="4"/>
      <c r="BU24" s="4"/>
      <c r="CL24" s="49"/>
      <c r="CM24" s="50"/>
    </row>
    <row r="25" customFormat="false" ht="45" hidden="false" customHeight="false" outlineLevel="0" collapsed="false">
      <c r="A25" s="29"/>
      <c r="B25" s="0"/>
      <c r="C25" s="0"/>
      <c r="D25" s="0"/>
      <c r="E25" s="0"/>
      <c r="AE25" s="42"/>
      <c r="AF25" s="0"/>
      <c r="AG25" s="0"/>
      <c r="AH25" s="0"/>
      <c r="AI25" s="0"/>
      <c r="AJ25" s="0"/>
      <c r="AK25" s="0"/>
      <c r="AL25" s="0"/>
      <c r="AM25" s="0" t="e">
        <f aca="false">(AL25-AL24)/AL25*100</f>
        <v>#DIV/0!</v>
      </c>
      <c r="AN25" s="0" t="e">
        <f aca="false">(AK25-AK24)/AK25*100</f>
        <v>#DIV/0!</v>
      </c>
      <c r="AO25" s="0"/>
      <c r="AP25" s="0"/>
      <c r="AQ25" s="0"/>
      <c r="AR25" s="0"/>
      <c r="AS25" s="0"/>
      <c r="AT25" s="38"/>
      <c r="AU25" s="38"/>
      <c r="AV25" s="38"/>
      <c r="AW25" s="38"/>
      <c r="AX25" s="38"/>
      <c r="AY25" s="0"/>
      <c r="AZ25" s="0"/>
      <c r="BA25" s="0"/>
      <c r="BB25" s="51" t="s">
        <v>49</v>
      </c>
      <c r="BC25" s="47" t="inlineStr">
        <f aca="false">AVERAGE(AJ7:AJ1013)</f>
        <is>
          <t/>
        </is>
      </c>
      <c r="BD25" s="0" t="s">
        <v>50</v>
      </c>
      <c r="BE25" s="48" t="inlineStr">
        <f aca="false">BC25-BC27</f>
        <is>
          <t/>
        </is>
      </c>
      <c r="BF25" s="0" t="e">
        <v>#DIV/0!</v>
      </c>
      <c r="BG25" s="0"/>
      <c r="BH25" s="0"/>
      <c r="BI25" s="0"/>
      <c r="BJ25" s="0"/>
      <c r="BK25" s="37"/>
      <c r="BL25" s="4"/>
      <c r="BM25" s="4"/>
      <c r="BN25" s="4"/>
      <c r="BQ25" s="4"/>
      <c r="BR25" s="4"/>
      <c r="BS25" s="4"/>
      <c r="BT25" s="4"/>
      <c r="BU25" s="4"/>
      <c r="CL25" s="49"/>
      <c r="CM25" s="50"/>
    </row>
    <row r="26" customFormat="false" ht="45" hidden="false" customHeight="false" outlineLevel="0" collapsed="false">
      <c r="A26" s="29"/>
      <c r="B26" s="0"/>
      <c r="C26" s="0"/>
      <c r="D26" s="0"/>
      <c r="E26" s="0"/>
      <c r="AE26" s="42"/>
      <c r="AF26" s="0"/>
      <c r="AG26" s="0"/>
      <c r="AH26" s="0"/>
      <c r="AI26" s="0"/>
      <c r="AJ26" s="0"/>
      <c r="AK26" s="0"/>
      <c r="AL26" s="0"/>
      <c r="AM26" s="0" t="e">
        <f aca="false">(AL26-AL25)/AL26*100</f>
        <v>#DIV/0!</v>
      </c>
      <c r="AN26" s="0" t="e">
        <f aca="false">(AK26-AK25)/AK26*100</f>
        <v>#DIV/0!</v>
      </c>
      <c r="AO26" s="0"/>
      <c r="AP26" s="0"/>
      <c r="AQ26" s="0"/>
      <c r="AR26" s="0"/>
      <c r="AS26" s="0"/>
      <c r="AT26" s="38"/>
      <c r="AU26" s="38"/>
      <c r="AV26" s="38"/>
      <c r="AW26" s="38"/>
      <c r="AX26" s="38"/>
      <c r="AY26" s="0"/>
      <c r="AZ26" s="0"/>
      <c r="BA26" s="0"/>
      <c r="BB26" s="51" t="s">
        <v>52</v>
      </c>
      <c r="BC26" s="47" t="inlineStr">
        <f aca="false">VAR(AJ7:AJ1013)</f>
        <is>
          <t/>
        </is>
      </c>
      <c r="BD26" s="0" t="s">
        <v>53</v>
      </c>
      <c r="BE26" s="48" t="inlineStr">
        <f aca="false">BC25</f>
        <is>
          <t/>
        </is>
      </c>
      <c r="BF26" s="0" t="e">
        <v>#DIV/0!</v>
      </c>
      <c r="BG26" s="0"/>
      <c r="BH26" s="0"/>
      <c r="BI26" s="0"/>
      <c r="BJ26" s="0"/>
      <c r="BK26" s="37"/>
      <c r="BL26" s="4"/>
      <c r="BM26" s="4"/>
      <c r="BN26" s="4"/>
      <c r="BQ26" s="4"/>
      <c r="BR26" s="4"/>
      <c r="BS26" s="4"/>
      <c r="BT26" s="4"/>
      <c r="BU26" s="4"/>
      <c r="CL26" s="49"/>
      <c r="CM26" s="50"/>
    </row>
    <row r="27" customFormat="false" ht="45" hidden="false" customHeight="false" outlineLevel="0" collapsed="false">
      <c r="B27" s="0"/>
      <c r="C27" s="0"/>
      <c r="D27" s="0"/>
      <c r="E27" s="0"/>
      <c r="AE27" s="42"/>
      <c r="AF27" s="0"/>
      <c r="AG27" s="0"/>
      <c r="AH27" s="0"/>
      <c r="AI27" s="0"/>
      <c r="AJ27" s="0"/>
      <c r="AK27" s="0"/>
      <c r="AL27" s="0"/>
      <c r="AM27" s="0" t="e">
        <f aca="false">(AL27-AL26)/AL27*100</f>
        <v>#DIV/0!</v>
      </c>
      <c r="AN27" s="0" t="e">
        <f aca="false">(AK27-AK26)/AK27*100</f>
        <v>#DIV/0!</v>
      </c>
      <c r="AO27" s="0"/>
      <c r="AP27" s="0"/>
      <c r="AQ27" s="0"/>
      <c r="AR27" s="0"/>
      <c r="AS27" s="0"/>
      <c r="AT27" s="38"/>
      <c r="AU27" s="38"/>
      <c r="AV27" s="38"/>
      <c r="AW27" s="38"/>
      <c r="AX27" s="38"/>
      <c r="AY27" s="0"/>
      <c r="AZ27" s="0"/>
      <c r="BA27" s="0"/>
      <c r="BB27" s="51" t="s">
        <v>55</v>
      </c>
      <c r="BC27" s="47" t="e">
        <f aca="false">STDEV(AJ7:AJ1013)</f>
        <v>#DIV/0!</v>
      </c>
      <c r="BD27" s="0" t="s">
        <v>56</v>
      </c>
      <c r="BE27" s="48" t="inlineStr">
        <f aca="false">BC25+BC27</f>
        <is>
          <t/>
        </is>
      </c>
      <c r="BF27" s="0" t="e">
        <v>#DIV/0!</v>
      </c>
      <c r="BG27" s="0"/>
      <c r="BH27" s="0"/>
      <c r="BI27" s="0"/>
      <c r="BJ27" s="0"/>
      <c r="BK27" s="37"/>
      <c r="BL27" s="4"/>
      <c r="BM27" s="4"/>
      <c r="BN27" s="4"/>
      <c r="BR27" s="0"/>
      <c r="CL27" s="49"/>
      <c r="CM27" s="50"/>
    </row>
    <row r="28" s="4" customFormat="true" ht="45" hidden="false" customHeight="false" outlineLevel="0" collapsed="false">
      <c r="A28" s="0"/>
      <c r="B28" s="0"/>
      <c r="C28" s="0"/>
      <c r="D28" s="0"/>
      <c r="E28" s="0"/>
      <c r="AE28" s="42"/>
      <c r="AF28" s="0"/>
      <c r="AG28" s="0"/>
      <c r="AH28" s="0"/>
      <c r="AI28" s="0"/>
      <c r="AJ28" s="0"/>
      <c r="AK28" s="0"/>
      <c r="AL28" s="0"/>
      <c r="AM28" s="0" t="e">
        <f aca="false">(AL28-AL27)/AL28*100</f>
        <v>#DIV/0!</v>
      </c>
      <c r="AN28" s="0" t="e">
        <f aca="false">(AK28-AK27)/AK28*100</f>
        <v>#DIV/0!</v>
      </c>
      <c r="AO28" s="0"/>
      <c r="AP28" s="0"/>
      <c r="AQ28" s="0"/>
      <c r="AR28" s="0"/>
      <c r="AS28" s="0"/>
      <c r="AT28" s="38"/>
      <c r="AU28" s="38"/>
      <c r="AV28" s="38"/>
      <c r="AW28" s="38"/>
      <c r="AX28" s="38"/>
      <c r="AY28" s="0"/>
      <c r="AZ28" s="0"/>
      <c r="BA28" s="0"/>
      <c r="BB28" s="0"/>
      <c r="BC28" s="0"/>
      <c r="BD28" s="0" t="s">
        <v>58</v>
      </c>
      <c r="BE28" s="48" t="inlineStr">
        <f aca="false">BC25+2*BC27</f>
        <is>
          <t/>
        </is>
      </c>
      <c r="BF28" s="0" t="e">
        <v>#DIV/0!</v>
      </c>
      <c r="BG28" s="0"/>
      <c r="BH28" s="0"/>
      <c r="BI28" s="0"/>
      <c r="BJ28" s="0"/>
      <c r="BK28" s="37"/>
      <c r="BO28" s="66"/>
      <c r="BQ28" s="28"/>
      <c r="BR28" s="0"/>
      <c r="BS28" s="28"/>
      <c r="CG28" s="28"/>
      <c r="CL28" s="49"/>
      <c r="CM28" s="50"/>
    </row>
    <row r="29" s="58" customFormat="true" ht="45" hidden="false" customHeight="false" outlineLevel="0" collapsed="false">
      <c r="A29" s="0"/>
      <c r="B29" s="0"/>
      <c r="C29" s="0"/>
      <c r="D29" s="0"/>
      <c r="E29" s="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2"/>
      <c r="AF29" s="0"/>
      <c r="AG29" s="0"/>
      <c r="AH29" s="0"/>
      <c r="AI29" s="0"/>
      <c r="AJ29" s="0"/>
      <c r="AK29" s="0"/>
      <c r="AL29" s="0"/>
      <c r="AM29" s="0" t="e">
        <f aca="false">(AL29-AL28)/AL29*100</f>
        <v>#DIV/0!</v>
      </c>
      <c r="AN29" s="0" t="e">
        <f aca="false">(AK29-AK28)/AK29*100</f>
        <v>#DIV/0!</v>
      </c>
      <c r="AO29" s="0"/>
      <c r="AP29" s="0"/>
      <c r="AQ29" s="0"/>
      <c r="AR29" s="0"/>
      <c r="AS29" s="0"/>
      <c r="AT29" s="38"/>
      <c r="AU29" s="38"/>
      <c r="AV29" s="38"/>
      <c r="AW29" s="38"/>
      <c r="AX29" s="38"/>
      <c r="AY29" s="0"/>
      <c r="AZ29" s="0"/>
      <c r="BA29" s="0"/>
      <c r="BB29" s="0"/>
      <c r="BC29" s="0"/>
      <c r="BD29" s="0" t="s">
        <v>59</v>
      </c>
      <c r="BE29" s="48" t="inlineStr">
        <f aca="false">BC25+3*BC27</f>
        <is>
          <t/>
        </is>
      </c>
      <c r="BF29" s="0" t="e">
        <v>#DIV/0!</v>
      </c>
      <c r="BG29" s="0"/>
      <c r="BH29" s="0"/>
      <c r="BI29" s="0"/>
      <c r="BJ29" s="0"/>
      <c r="BK29" s="37"/>
      <c r="BL29" s="4"/>
      <c r="BM29" s="4"/>
      <c r="BN29" s="4"/>
      <c r="BQ29" s="28"/>
      <c r="BR29" s="0"/>
      <c r="BS29" s="28"/>
      <c r="CG29" s="28"/>
      <c r="CL29" s="49"/>
      <c r="CM29" s="50"/>
    </row>
    <row r="30" customFormat="false" ht="45" hidden="false" customHeight="false" outlineLevel="0" collapsed="false">
      <c r="A30" s="0"/>
      <c r="B30" s="0"/>
      <c r="C30" s="0"/>
      <c r="D30" s="0"/>
      <c r="E30" s="0"/>
      <c r="AE30" s="42"/>
      <c r="AF30" s="0"/>
      <c r="AG30" s="0"/>
      <c r="AH30" s="0"/>
      <c r="AI30" s="0"/>
      <c r="AJ30" s="0"/>
      <c r="AK30" s="0"/>
      <c r="AL30" s="0"/>
      <c r="AM30" s="0" t="e">
        <f aca="false">(AL30-AL29)/AL30*100</f>
        <v>#DIV/0!</v>
      </c>
      <c r="AN30" s="0" t="e">
        <f aca="false">(AK30-AK29)/AK30*100</f>
        <v>#DIV/0!</v>
      </c>
      <c r="AO30" s="0"/>
      <c r="AP30" s="0"/>
      <c r="AQ30" s="0"/>
      <c r="AR30" s="0"/>
      <c r="AS30" s="0"/>
      <c r="AT30" s="38"/>
      <c r="AU30" s="38"/>
      <c r="AV30" s="38"/>
      <c r="AW30" s="38"/>
      <c r="AX30" s="38"/>
      <c r="AY30" s="0"/>
      <c r="AZ30" s="0"/>
      <c r="BA30" s="0"/>
      <c r="BB30" s="0"/>
      <c r="BC30" s="0"/>
      <c r="BD30" s="0" t="s">
        <v>62</v>
      </c>
      <c r="BE30" s="0"/>
      <c r="BF30" s="0" t="e">
        <v>#DIV/0!</v>
      </c>
      <c r="BG30" s="0"/>
      <c r="BH30" s="0"/>
      <c r="BI30" s="0"/>
      <c r="BJ30" s="0"/>
      <c r="BK30" s="67"/>
      <c r="BL30" s="4"/>
      <c r="BM30" s="4"/>
      <c r="BN30" s="4"/>
      <c r="BQ30" s="28"/>
      <c r="CG30" s="28"/>
      <c r="CL30" s="49"/>
      <c r="CM30" s="50"/>
    </row>
    <row r="31" customFormat="false" ht="45" hidden="false" customHeight="false" outlineLevel="0" collapsed="false">
      <c r="A31" s="0"/>
      <c r="B31" s="0"/>
      <c r="C31" s="0"/>
      <c r="D31" s="0"/>
      <c r="E31" s="0"/>
      <c r="AE31" s="42"/>
      <c r="AF31" s="0"/>
      <c r="AG31" s="0"/>
      <c r="AH31" s="0"/>
      <c r="AI31" s="0"/>
      <c r="AJ31" s="0"/>
      <c r="AK31" s="0"/>
      <c r="AL31" s="0"/>
      <c r="AM31" s="0" t="e">
        <f aca="false">(AL31-AL30)/AL31*100</f>
        <v>#DIV/0!</v>
      </c>
      <c r="AN31" s="0" t="e">
        <f aca="false">(AK31-AK30)/AK31*100</f>
        <v>#DIV/0!</v>
      </c>
      <c r="AO31" s="0"/>
      <c r="AP31" s="0"/>
      <c r="AQ31" s="0"/>
      <c r="AR31" s="0"/>
      <c r="AS31" s="0"/>
      <c r="AT31" s="38"/>
      <c r="AU31" s="38"/>
      <c r="AV31" s="38"/>
      <c r="AW31" s="38"/>
      <c r="AX31" s="38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67"/>
      <c r="BL31" s="4"/>
      <c r="BM31" s="4"/>
      <c r="BN31" s="4"/>
      <c r="BQ31" s="28"/>
      <c r="CG31" s="28"/>
      <c r="CL31" s="49"/>
      <c r="CM31" s="50"/>
    </row>
    <row r="32" customFormat="false" ht="46" hidden="false" customHeight="false" outlineLevel="0" collapsed="false">
      <c r="A32" s="0"/>
      <c r="B32" s="0"/>
      <c r="C32" s="0"/>
      <c r="D32" s="0"/>
      <c r="E32" s="0"/>
      <c r="AE32" s="42"/>
      <c r="AF32" s="0"/>
      <c r="AG32" s="0"/>
      <c r="AH32" s="0"/>
      <c r="AI32" s="0"/>
      <c r="AJ32" s="0"/>
      <c r="AK32" s="0"/>
      <c r="AL32" s="0"/>
      <c r="AM32" s="0" t="e">
        <f aca="false">(AL32-AL31)/AL32*100</f>
        <v>#DIV/0!</v>
      </c>
      <c r="AN32" s="0" t="e">
        <f aca="false">(AK32-AK31)/AK32*100</f>
        <v>#DIV/0!</v>
      </c>
      <c r="AO32" s="0"/>
      <c r="AP32" s="0"/>
      <c r="AQ32" s="0"/>
      <c r="AR32" s="0"/>
      <c r="AS32" s="0"/>
      <c r="AT32" s="38"/>
      <c r="AU32" s="38"/>
      <c r="AV32" s="38"/>
      <c r="AW32" s="38"/>
      <c r="AX32" s="38"/>
      <c r="AY32" s="0"/>
      <c r="AZ32" s="0"/>
      <c r="BA32" s="0"/>
      <c r="BB32" s="38" t="s">
        <v>64</v>
      </c>
      <c r="BC32" s="0" t="s">
        <v>65</v>
      </c>
      <c r="BD32" s="60" t="inlineStr">
        <f aca="false">_xlfn.NORM.DIST($F$8,$BC$25,$BC$27,1)</f>
        <is>
          <t/>
        </is>
      </c>
      <c r="BE32" s="0" t="s">
        <v>66</v>
      </c>
      <c r="BF32" s="0" t="n">
        <f aca="false">$F$8</f>
        <v>0</v>
      </c>
      <c r="BG32" s="0"/>
      <c r="BH32" s="0"/>
      <c r="BI32" s="0"/>
      <c r="BJ32" s="0"/>
      <c r="BK32" s="67"/>
      <c r="BL32" s="4"/>
      <c r="BM32" s="4"/>
      <c r="BN32" s="4"/>
      <c r="BQ32" s="28"/>
      <c r="CG32" s="28"/>
      <c r="CL32" s="49"/>
      <c r="CM32" s="50"/>
    </row>
    <row r="33" s="4" customFormat="true" ht="47" hidden="false" customHeight="false" outlineLevel="0" collapsed="false">
      <c r="AE33" s="42"/>
      <c r="AF33" s="0"/>
      <c r="AG33" s="0"/>
      <c r="AH33" s="0"/>
      <c r="AI33" s="0"/>
      <c r="AJ33" s="0"/>
      <c r="AK33" s="0"/>
      <c r="AL33" s="0"/>
      <c r="AM33" s="0" t="e">
        <f aca="false">(AL33-AL32)/AL33*100</f>
        <v>#DIV/0!</v>
      </c>
      <c r="AN33" s="0" t="e">
        <f aca="false">(AK33-AK32)/AK33*100</f>
        <v>#DIV/0!</v>
      </c>
      <c r="AO33" s="0"/>
      <c r="AP33" s="0"/>
      <c r="AQ33" s="0"/>
      <c r="AR33" s="0"/>
      <c r="AS33" s="0"/>
      <c r="AT33" s="38"/>
      <c r="AU33" s="38"/>
      <c r="AV33" s="38"/>
      <c r="AW33" s="38"/>
      <c r="AX33" s="38"/>
      <c r="AY33" s="0"/>
      <c r="AZ33" s="0"/>
      <c r="BA33" s="0"/>
      <c r="BB33" s="0"/>
      <c r="BC33" s="0" t="s">
        <v>68</v>
      </c>
      <c r="BD33" s="63" t="inlineStr">
        <f aca="false">((COUNTIF(AJ7:AJ1013,"&lt;"&amp;$F$8))/(COUNT(AJ7:AJ1013)))</f>
        <is>
          <t/>
        </is>
      </c>
      <c r="BE33" s="0" t="s">
        <v>69</v>
      </c>
      <c r="BF33" s="0" t="n">
        <f aca="false">$F$8</f>
        <v>0</v>
      </c>
      <c r="BG33" s="0"/>
      <c r="BH33" s="0"/>
      <c r="BI33" s="0"/>
      <c r="BJ33" s="0"/>
      <c r="BK33" s="67"/>
      <c r="BQ33" s="28"/>
      <c r="CG33" s="28"/>
      <c r="CL33" s="49"/>
      <c r="CM33" s="50"/>
    </row>
    <row r="34" customFormat="false" ht="46" hidden="false" customHeight="false" outlineLevel="0" collapsed="false">
      <c r="A34" s="4"/>
      <c r="B34" s="4"/>
      <c r="C34" s="4"/>
      <c r="D34" s="4"/>
      <c r="E34" s="4"/>
      <c r="AE34" s="42"/>
      <c r="AF34" s="0"/>
      <c r="AG34" s="0"/>
      <c r="AH34" s="0"/>
      <c r="AI34" s="0"/>
      <c r="AJ34" s="0"/>
      <c r="AK34" s="0"/>
      <c r="AL34" s="0"/>
      <c r="AM34" s="0" t="e">
        <f aca="false">(AL34-AL33)/AL34*100</f>
        <v>#DIV/0!</v>
      </c>
      <c r="AN34" s="0" t="e">
        <f aca="false">(AK34-AK33)/AK34*100</f>
        <v>#DIV/0!</v>
      </c>
      <c r="AO34" s="0"/>
      <c r="AP34" s="0"/>
      <c r="AQ34" s="0"/>
      <c r="AR34" s="0"/>
      <c r="AS34" s="0"/>
      <c r="AT34" s="38"/>
      <c r="AU34" s="38"/>
      <c r="AV34" s="38"/>
      <c r="AW34" s="38"/>
      <c r="AX34" s="38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67"/>
      <c r="BQ34" s="28"/>
      <c r="CG34" s="28"/>
      <c r="CL34" s="49"/>
      <c r="CM34" s="50"/>
    </row>
    <row r="35" customFormat="false" ht="46" hidden="false" customHeight="false" outlineLevel="0" collapsed="false">
      <c r="A35" s="4"/>
      <c r="B35" s="4"/>
      <c r="C35" s="4"/>
      <c r="D35" s="4"/>
      <c r="E35" s="4"/>
      <c r="AE35" s="42"/>
      <c r="AF35" s="0"/>
      <c r="AG35" s="0"/>
      <c r="AH35" s="0"/>
      <c r="AI35" s="0"/>
      <c r="AJ35" s="0"/>
      <c r="AK35" s="0"/>
      <c r="AL35" s="0"/>
      <c r="AM35" s="0" t="e">
        <f aca="false">(AL35-AL34)/AL35*100</f>
        <v>#DIV/0!</v>
      </c>
      <c r="AN35" s="0" t="e">
        <f aca="false">(AK35-AK34)/AK35*100</f>
        <v>#DIV/0!</v>
      </c>
      <c r="AO35" s="0"/>
      <c r="AP35" s="0"/>
      <c r="AQ35" s="0"/>
      <c r="AR35" s="0"/>
      <c r="AS35" s="0"/>
      <c r="AT35" s="38"/>
      <c r="AU35" s="38"/>
      <c r="AV35" s="38"/>
      <c r="AW35" s="38"/>
      <c r="AX35" s="38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67"/>
      <c r="BQ35" s="28"/>
      <c r="CG35" s="28"/>
      <c r="CL35" s="49"/>
      <c r="CM35" s="50"/>
    </row>
    <row r="36" s="28" customFormat="true" ht="4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2"/>
      <c r="AF36" s="0"/>
      <c r="AG36" s="0"/>
      <c r="AH36" s="0"/>
      <c r="AI36" s="0"/>
      <c r="AJ36" s="0"/>
      <c r="AK36" s="0"/>
      <c r="AL36" s="0"/>
      <c r="AM36" s="0" t="e">
        <f aca="false">(AL36-AL35)/AL36*100</f>
        <v>#DIV/0!</v>
      </c>
      <c r="AN36" s="0" t="e">
        <f aca="false">(AK36-AK35)/AK36*100</f>
        <v>#DIV/0!</v>
      </c>
      <c r="AO36" s="0"/>
      <c r="AP36" s="0"/>
      <c r="AQ36" s="0"/>
      <c r="AR36" s="0"/>
      <c r="AS36" s="0"/>
      <c r="AT36" s="38"/>
      <c r="AU36" s="38"/>
      <c r="AV36" s="38"/>
      <c r="AW36" s="38"/>
      <c r="AX36" s="38"/>
      <c r="AY36" s="0"/>
      <c r="AZ36" s="35" t="s">
        <v>72</v>
      </c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67"/>
      <c r="BL36" s="4"/>
      <c r="BM36" s="4"/>
      <c r="BN36" s="4"/>
      <c r="CL36" s="49"/>
      <c r="CM36" s="50"/>
    </row>
    <row r="37" customFormat="false" ht="45" hidden="false" customHeight="false" outlineLevel="0" collapsed="false">
      <c r="A37" s="4"/>
      <c r="B37" s="4"/>
      <c r="C37" s="4"/>
      <c r="D37" s="4"/>
      <c r="E37" s="4"/>
      <c r="AE37" s="42"/>
      <c r="AF37" s="0"/>
      <c r="AG37" s="0"/>
      <c r="AH37" s="0"/>
      <c r="AI37" s="0"/>
      <c r="AJ37" s="0"/>
      <c r="AK37" s="0"/>
      <c r="AL37" s="0"/>
      <c r="AM37" s="0" t="e">
        <f aca="false">(AL37-AL36)/AL37*100</f>
        <v>#DIV/0!</v>
      </c>
      <c r="AN37" s="0" t="e">
        <f aca="false">(AK37-AK36)/AK37*100</f>
        <v>#DIV/0!</v>
      </c>
      <c r="AO37" s="0"/>
      <c r="AP37" s="0"/>
      <c r="AQ37" s="0"/>
      <c r="AR37" s="0"/>
      <c r="AS37" s="0"/>
      <c r="AT37" s="38"/>
      <c r="AU37" s="38"/>
      <c r="AV37" s="38"/>
      <c r="AW37" s="38"/>
      <c r="AX37" s="38"/>
      <c r="AY37" s="0"/>
      <c r="AZ37" s="68" t="s">
        <v>73</v>
      </c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67"/>
      <c r="BL37" s="4"/>
      <c r="BM37" s="4"/>
      <c r="BN37" s="4"/>
      <c r="CL37" s="49"/>
      <c r="CM37" s="50"/>
    </row>
    <row r="38" customFormat="false" ht="45" hidden="false" customHeight="false" outlineLevel="0" collapsed="false">
      <c r="A38" s="4"/>
      <c r="B38" s="4"/>
      <c r="C38" s="4"/>
      <c r="D38" s="4"/>
      <c r="E38" s="4"/>
      <c r="AE38" s="42"/>
      <c r="AF38" s="0"/>
      <c r="AG38" s="0"/>
      <c r="AH38" s="0"/>
      <c r="AI38" s="0"/>
      <c r="AJ38" s="0"/>
      <c r="AK38" s="0"/>
      <c r="AL38" s="0"/>
      <c r="AM38" s="0" t="e">
        <f aca="false">(AL38-AL37)/AL38*100</f>
        <v>#DIV/0!</v>
      </c>
      <c r="AN38" s="0" t="e">
        <f aca="false">(AK38-AK37)/AK38*100</f>
        <v>#DIV/0!</v>
      </c>
      <c r="AO38" s="0"/>
      <c r="AP38" s="0"/>
      <c r="AQ38" s="0"/>
      <c r="AR38" s="0"/>
      <c r="AS38" s="0"/>
      <c r="AT38" s="38"/>
      <c r="AU38" s="38"/>
      <c r="AV38" s="38"/>
      <c r="AW38" s="38"/>
      <c r="AX38" s="38"/>
      <c r="AY38" s="0"/>
      <c r="AZ38" s="69" t="s">
        <v>74</v>
      </c>
      <c r="BA38" s="69" t="inlineStr">
        <f aca="false">SLOPE(AJ7:AJ1015,AE7:AE1015)</f>
        <is>
          <t/>
        </is>
      </c>
      <c r="BB38" s="69"/>
      <c r="BC38" s="69"/>
      <c r="BD38" s="69"/>
      <c r="BE38" s="69"/>
      <c r="BF38" s="69"/>
      <c r="BG38" s="0"/>
      <c r="BH38" s="0"/>
      <c r="BI38" s="0"/>
      <c r="BJ38" s="0"/>
      <c r="BK38" s="67"/>
      <c r="BL38" s="4"/>
      <c r="BM38" s="4"/>
      <c r="BN38" s="4"/>
      <c r="CL38" s="49"/>
      <c r="CM38" s="50"/>
    </row>
    <row r="39" customFormat="false" ht="45" hidden="false" customHeight="false" outlineLevel="0" collapsed="false">
      <c r="A39" s="4"/>
      <c r="B39" s="4"/>
      <c r="C39" s="4"/>
      <c r="D39" s="4"/>
      <c r="E39" s="4"/>
      <c r="AE39" s="42"/>
      <c r="AF39" s="0"/>
      <c r="AG39" s="0"/>
      <c r="AH39" s="0"/>
      <c r="AI39" s="0"/>
      <c r="AJ39" s="0"/>
      <c r="AK39" s="0"/>
      <c r="AL39" s="0"/>
      <c r="AM39" s="0" t="e">
        <f aca="false">(AL39-AL38)/AL39*100</f>
        <v>#DIV/0!</v>
      </c>
      <c r="AN39" s="0" t="e">
        <f aca="false">(AK39-AK38)/AK39*100</f>
        <v>#DIV/0!</v>
      </c>
      <c r="AO39" s="0"/>
      <c r="AP39" s="0"/>
      <c r="AQ39" s="0"/>
      <c r="AR39" s="0"/>
      <c r="AS39" s="0"/>
      <c r="AT39" s="38"/>
      <c r="AU39" s="38"/>
      <c r="AV39" s="38"/>
      <c r="AW39" s="38"/>
      <c r="AX39" s="38"/>
      <c r="AY39" s="0"/>
      <c r="AZ39" s="69" t="s">
        <v>75</v>
      </c>
      <c r="BA39" s="70" t="inlineStr">
        <f aca="false">RSQ(AJ7:AJ1015,AE7:AE1015)</f>
        <is>
          <t/>
        </is>
      </c>
      <c r="BC39" s="70"/>
      <c r="BD39" s="70"/>
      <c r="BE39" s="70"/>
      <c r="BF39" s="70"/>
      <c r="BG39" s="0"/>
      <c r="BH39" s="0"/>
      <c r="BI39" s="0"/>
      <c r="BJ39" s="0"/>
      <c r="BK39" s="67"/>
      <c r="BL39" s="4"/>
      <c r="BM39" s="4"/>
      <c r="BN39" s="4"/>
      <c r="CL39" s="49"/>
      <c r="CM39" s="50"/>
    </row>
    <row r="40" customFormat="false" ht="45" hidden="false" customHeight="false" outlineLevel="0" collapsed="false">
      <c r="A40" s="4"/>
      <c r="B40" s="4"/>
      <c r="C40" s="4"/>
      <c r="D40" s="4"/>
      <c r="E40" s="4"/>
      <c r="AE40" s="42"/>
      <c r="AF40" s="0"/>
      <c r="AG40" s="0"/>
      <c r="AH40" s="0"/>
      <c r="AI40" s="0"/>
      <c r="AJ40" s="0"/>
      <c r="AK40" s="0"/>
      <c r="AL40" s="0"/>
      <c r="AM40" s="0" t="e">
        <f aca="false">(AL40-AL39)/AL40*100</f>
        <v>#DIV/0!</v>
      </c>
      <c r="AN40" s="0" t="e">
        <f aca="false">(AK40-AK39)/AK40*100</f>
        <v>#DIV/0!</v>
      </c>
      <c r="AO40" s="0"/>
      <c r="AP40" s="0"/>
      <c r="AQ40" s="0"/>
      <c r="AR40" s="0"/>
      <c r="AS40" s="0"/>
      <c r="AT40" s="38"/>
      <c r="AU40" s="38"/>
      <c r="AV40" s="38"/>
      <c r="AW40" s="38"/>
      <c r="AX40" s="38"/>
      <c r="AY40" s="0"/>
      <c r="AZ40" s="69" t="s">
        <v>76</v>
      </c>
      <c r="BA40" s="69" t="inlineStr">
        <f aca="false">INTERCEPT(AJ7:AJ1015,AE7:AE1015)</f>
        <is>
          <t/>
        </is>
      </c>
      <c r="BB40" s="69"/>
      <c r="BC40" s="69"/>
      <c r="BE40" s="69"/>
      <c r="BF40" s="69"/>
      <c r="BG40" s="0"/>
      <c r="BH40" s="0"/>
      <c r="BI40" s="0"/>
      <c r="BJ40" s="0"/>
      <c r="BK40" s="67"/>
      <c r="BL40" s="4"/>
      <c r="BM40" s="4"/>
      <c r="BN40" s="4"/>
      <c r="CL40" s="49"/>
      <c r="CM40" s="50"/>
    </row>
    <row r="41" customFormat="false" ht="45" hidden="false" customHeight="false" outlineLevel="0" collapsed="false">
      <c r="A41" s="4"/>
      <c r="B41" s="4"/>
      <c r="C41" s="4"/>
      <c r="D41" s="4"/>
      <c r="E41" s="4"/>
      <c r="AE41" s="42"/>
      <c r="AF41" s="0"/>
      <c r="AG41" s="0"/>
      <c r="AH41" s="0"/>
      <c r="AI41" s="0"/>
      <c r="AJ41" s="0"/>
      <c r="AK41" s="0"/>
      <c r="AL41" s="0"/>
      <c r="AM41" s="0" t="e">
        <f aca="false">(AL41-AL40)/AL41*100</f>
        <v>#DIV/0!</v>
      </c>
      <c r="AN41" s="0" t="e">
        <f aca="false">(AK41-AK40)/AK41*100</f>
        <v>#DIV/0!</v>
      </c>
      <c r="AO41" s="0"/>
      <c r="AP41" s="0"/>
      <c r="AQ41" s="0"/>
      <c r="AR41" s="0"/>
      <c r="AS41" s="0"/>
      <c r="AT41" s="38"/>
      <c r="AU41" s="38"/>
      <c r="AV41" s="38"/>
      <c r="AW41" s="38"/>
      <c r="AX41" s="38"/>
      <c r="AY41" s="0"/>
      <c r="BK41" s="71"/>
      <c r="BL41" s="4"/>
      <c r="BM41" s="4"/>
      <c r="BN41" s="4"/>
      <c r="CL41" s="49"/>
      <c r="CM41" s="50"/>
    </row>
    <row r="42" customFormat="false" ht="45" hidden="false" customHeight="false" outlineLevel="0" collapsed="false">
      <c r="A42" s="4"/>
      <c r="B42" s="4"/>
      <c r="C42" s="4"/>
      <c r="D42" s="4"/>
      <c r="E42" s="4"/>
      <c r="AE42" s="42"/>
      <c r="AF42" s="0"/>
      <c r="AG42" s="0"/>
      <c r="AH42" s="0"/>
      <c r="AI42" s="0"/>
      <c r="AJ42" s="0"/>
      <c r="AK42" s="0"/>
      <c r="AL42" s="0"/>
      <c r="AM42" s="0" t="e">
        <f aca="false">(AL42-AL41)/AL42*100</f>
        <v>#DIV/0!</v>
      </c>
      <c r="AN42" s="0" t="e">
        <f aca="false">(AK42-AK41)/AK42*100</f>
        <v>#DIV/0!</v>
      </c>
      <c r="AO42" s="0"/>
      <c r="AP42" s="0"/>
      <c r="AQ42" s="0"/>
      <c r="AR42" s="0"/>
      <c r="AS42" s="0"/>
      <c r="AT42" s="38"/>
      <c r="AU42" s="38"/>
      <c r="AV42" s="38"/>
      <c r="AW42" s="38"/>
      <c r="AX42" s="38"/>
      <c r="AY42" s="0"/>
      <c r="BB42" s="0"/>
      <c r="BC42" s="0"/>
      <c r="BD42" s="0" t="s">
        <v>39</v>
      </c>
      <c r="BE42" s="0" t="s">
        <v>40</v>
      </c>
      <c r="BF42" s="0" t="s">
        <v>41</v>
      </c>
      <c r="BK42" s="71"/>
      <c r="BL42" s="4"/>
      <c r="BM42" s="4"/>
      <c r="BN42" s="4"/>
      <c r="CL42" s="49"/>
      <c r="CM42" s="50"/>
    </row>
    <row r="43" customFormat="false" ht="45" hidden="false" customHeight="false" outlineLevel="0" collapsed="false">
      <c r="A43" s="4"/>
      <c r="B43" s="4"/>
      <c r="C43" s="4"/>
      <c r="D43" s="4"/>
      <c r="E43" s="4"/>
      <c r="AE43" s="42"/>
      <c r="AF43" s="0"/>
      <c r="AG43" s="0"/>
      <c r="AH43" s="0"/>
      <c r="AI43" s="0"/>
      <c r="AJ43" s="0"/>
      <c r="AK43" s="0"/>
      <c r="AL43" s="0"/>
      <c r="AM43" s="0" t="e">
        <f aca="false">(AL43-AL42)/AL43*100</f>
        <v>#DIV/0!</v>
      </c>
      <c r="AN43" s="0" t="e">
        <f aca="false">(AK43-AK42)/AK43*100</f>
        <v>#DIV/0!</v>
      </c>
      <c r="AO43" s="0"/>
      <c r="AP43" s="0"/>
      <c r="AQ43" s="0"/>
      <c r="AR43" s="0"/>
      <c r="AS43" s="0"/>
      <c r="AT43" s="38"/>
      <c r="AU43" s="38"/>
      <c r="AV43" s="38"/>
      <c r="AW43" s="38"/>
      <c r="AX43" s="38"/>
      <c r="AY43" s="0"/>
      <c r="BB43" s="0" t="s">
        <v>43</v>
      </c>
      <c r="BC43" s="47" t="n">
        <f aca="false">MIN(AJ7:AJ257)</f>
        <v>0</v>
      </c>
      <c r="BD43" s="0" t="s">
        <v>44</v>
      </c>
      <c r="BE43" s="48" t="e">
        <f aca="false">BC45-3*BC47</f>
        <v>#DIV/0!</v>
      </c>
      <c r="BF43" s="0" t="e">
        <f aca="false" t="array" ref="BF43:BF50">FREQUENCY(AJ7:AJ257,BE43:BE50)</f>
        <v>#DIV/0!</v>
      </c>
      <c r="BK43" s="71"/>
      <c r="BL43" s="4"/>
      <c r="BM43" s="4"/>
      <c r="BN43" s="4"/>
      <c r="CL43" s="49"/>
      <c r="CM43" s="50"/>
    </row>
    <row r="44" customFormat="false" ht="45" hidden="false" customHeight="false" outlineLevel="0" collapsed="false">
      <c r="A44" s="4"/>
      <c r="B44" s="4"/>
      <c r="C44" s="4"/>
      <c r="D44" s="4"/>
      <c r="E44" s="4"/>
      <c r="AE44" s="42"/>
      <c r="AF44" s="0"/>
      <c r="AG44" s="0"/>
      <c r="AH44" s="0"/>
      <c r="AI44" s="0"/>
      <c r="AJ44" s="0"/>
      <c r="AK44" s="0"/>
      <c r="AL44" s="0"/>
      <c r="AM44" s="0" t="e">
        <f aca="false">(AL44-AL43)/AL44*100</f>
        <v>#DIV/0!</v>
      </c>
      <c r="AN44" s="0" t="e">
        <f aca="false">(AK44-AK43)/AK44*100</f>
        <v>#DIV/0!</v>
      </c>
      <c r="AO44" s="0"/>
      <c r="AP44" s="0"/>
      <c r="AQ44" s="0"/>
      <c r="AR44" s="0"/>
      <c r="AS44" s="0"/>
      <c r="AT44" s="38"/>
      <c r="AU44" s="38"/>
      <c r="AV44" s="38"/>
      <c r="AW44" s="38"/>
      <c r="AX44" s="38"/>
      <c r="AY44" s="0"/>
      <c r="AZ44" s="0"/>
      <c r="BA44" s="0"/>
      <c r="BB44" s="0" t="s">
        <v>46</v>
      </c>
      <c r="BC44" s="47" t="n">
        <f aca="false">MAX(AJ7:AJ257)</f>
        <v>0</v>
      </c>
      <c r="BD44" s="0" t="s">
        <v>47</v>
      </c>
      <c r="BE44" s="48" t="inlineStr">
        <f aca="false">BC45-2*BC47</f>
        <is>
          <t/>
        </is>
      </c>
      <c r="BF44" s="0" t="e">
        <v>#DIV/0!</v>
      </c>
      <c r="BG44" s="0"/>
      <c r="BH44" s="0"/>
      <c r="BI44" s="0"/>
      <c r="BJ44" s="0"/>
      <c r="BK44" s="67"/>
      <c r="BL44" s="4"/>
      <c r="BM44" s="4"/>
      <c r="BN44" s="4"/>
      <c r="CL44" s="49"/>
      <c r="CM44" s="50"/>
    </row>
    <row r="45" customFormat="false" ht="45" hidden="false" customHeight="false" outlineLevel="0" collapsed="false">
      <c r="A45" s="4"/>
      <c r="B45" s="4"/>
      <c r="C45" s="4"/>
      <c r="D45" s="4"/>
      <c r="E45" s="4"/>
      <c r="AE45" s="42"/>
      <c r="AF45" s="0"/>
      <c r="AG45" s="0"/>
      <c r="AH45" s="0"/>
      <c r="AI45" s="0"/>
      <c r="AJ45" s="0"/>
      <c r="AK45" s="0"/>
      <c r="AL45" s="0"/>
      <c r="AM45" s="0" t="e">
        <f aca="false">(AL45-AL44)/AL45*100</f>
        <v>#DIV/0!</v>
      </c>
      <c r="AN45" s="0" t="e">
        <f aca="false">(AK45-AK44)/AK45*100</f>
        <v>#DIV/0!</v>
      </c>
      <c r="AO45" s="0"/>
      <c r="AP45" s="0"/>
      <c r="AQ45" s="0"/>
      <c r="AR45" s="0"/>
      <c r="AS45" s="0"/>
      <c r="AT45" s="38"/>
      <c r="AU45" s="38"/>
      <c r="AV45" s="38"/>
      <c r="AW45" s="38"/>
      <c r="AX45" s="38"/>
      <c r="AY45" s="0"/>
      <c r="BB45" s="51" t="s">
        <v>49</v>
      </c>
      <c r="BC45" s="47" t="inlineStr">
        <f aca="false">AVERAGE(AJ7:AJ257)</f>
        <is>
          <t/>
        </is>
      </c>
      <c r="BD45" s="0" t="s">
        <v>50</v>
      </c>
      <c r="BE45" s="48" t="inlineStr">
        <f aca="false">BC45-BC47</f>
        <is>
          <t/>
        </is>
      </c>
      <c r="BF45" s="0" t="e">
        <v>#DIV/0!</v>
      </c>
      <c r="BK45" s="71"/>
      <c r="BL45" s="4"/>
      <c r="BM45" s="4"/>
      <c r="BN45" s="4"/>
      <c r="CL45" s="49"/>
      <c r="CM45" s="50"/>
    </row>
    <row r="46" customFormat="false" ht="45" hidden="false" customHeight="false" outlineLevel="0" collapsed="false">
      <c r="A46" s="4"/>
      <c r="B46" s="4"/>
      <c r="C46" s="4"/>
      <c r="D46" s="4"/>
      <c r="E46" s="4"/>
      <c r="AE46" s="42"/>
      <c r="AF46" s="0"/>
      <c r="AG46" s="0"/>
      <c r="AH46" s="0"/>
      <c r="AI46" s="0"/>
      <c r="AJ46" s="0"/>
      <c r="AK46" s="0"/>
      <c r="AL46" s="0"/>
      <c r="AM46" s="0" t="e">
        <f aca="false">(AL46-AL45)/AL46*100</f>
        <v>#DIV/0!</v>
      </c>
      <c r="AN46" s="0" t="e">
        <f aca="false">(AK46-AK45)/AK46*100</f>
        <v>#DIV/0!</v>
      </c>
      <c r="AO46" s="0"/>
      <c r="AP46" s="0"/>
      <c r="AQ46" s="0"/>
      <c r="AR46" s="0"/>
      <c r="AS46" s="0"/>
      <c r="AT46" s="38"/>
      <c r="AU46" s="38"/>
      <c r="AV46" s="38"/>
      <c r="AW46" s="38"/>
      <c r="AX46" s="38"/>
      <c r="AY46" s="0"/>
      <c r="BB46" s="51" t="s">
        <v>52</v>
      </c>
      <c r="BC46" s="47" t="inlineStr">
        <f aca="false">VAR(AJ7:AJ257)</f>
        <is>
          <t/>
        </is>
      </c>
      <c r="BD46" s="0" t="s">
        <v>53</v>
      </c>
      <c r="BE46" s="48" t="inlineStr">
        <f aca="false">BC45</f>
        <is>
          <t/>
        </is>
      </c>
      <c r="BF46" s="0" t="e">
        <v>#DIV/0!</v>
      </c>
      <c r="BK46" s="71"/>
      <c r="BL46" s="4"/>
      <c r="BM46" s="4"/>
      <c r="BN46" s="4"/>
      <c r="CL46" s="49"/>
      <c r="CM46" s="50"/>
    </row>
    <row r="47" customFormat="false" ht="45" hidden="false" customHeight="false" outlineLevel="0" collapsed="false">
      <c r="A47" s="4"/>
      <c r="B47" s="4"/>
      <c r="C47" s="4"/>
      <c r="D47" s="4"/>
      <c r="E47" s="4"/>
      <c r="AE47" s="42"/>
      <c r="AF47" s="0"/>
      <c r="AG47" s="0"/>
      <c r="AH47" s="0"/>
      <c r="AI47" s="0"/>
      <c r="AJ47" s="0"/>
      <c r="AK47" s="0"/>
      <c r="AL47" s="0"/>
      <c r="AM47" s="0" t="e">
        <f aca="false">(AL47-AL46)/AL47*100</f>
        <v>#DIV/0!</v>
      </c>
      <c r="AN47" s="0" t="e">
        <f aca="false">(AK47-AK46)/AK47*100</f>
        <v>#DIV/0!</v>
      </c>
      <c r="AO47" s="0"/>
      <c r="AP47" s="0"/>
      <c r="AQ47" s="0"/>
      <c r="AR47" s="0"/>
      <c r="AS47" s="0"/>
      <c r="AT47" s="38"/>
      <c r="AU47" s="38"/>
      <c r="AV47" s="38"/>
      <c r="AW47" s="38"/>
      <c r="AX47" s="38"/>
      <c r="AY47" s="0"/>
      <c r="BB47" s="51" t="s">
        <v>55</v>
      </c>
      <c r="BC47" s="47" t="e">
        <f aca="false">STDEV(AJ7:AJ257)</f>
        <v>#DIV/0!</v>
      </c>
      <c r="BD47" s="0" t="s">
        <v>56</v>
      </c>
      <c r="BE47" s="48" t="inlineStr">
        <f aca="false">BC45+BC47</f>
        <is>
          <t/>
        </is>
      </c>
      <c r="BF47" s="0" t="e">
        <v>#DIV/0!</v>
      </c>
      <c r="BK47" s="71"/>
      <c r="BL47" s="4"/>
      <c r="BM47" s="4"/>
      <c r="BN47" s="4"/>
      <c r="CL47" s="49"/>
      <c r="CM47" s="50"/>
    </row>
    <row r="48" customFormat="false" ht="45" hidden="false" customHeight="false" outlineLevel="0" collapsed="false">
      <c r="A48" s="4"/>
      <c r="B48" s="4"/>
      <c r="C48" s="4"/>
      <c r="D48" s="4"/>
      <c r="E48" s="4"/>
      <c r="AE48" s="42"/>
      <c r="AF48" s="0"/>
      <c r="AG48" s="0"/>
      <c r="AH48" s="0"/>
      <c r="AI48" s="0"/>
      <c r="AJ48" s="0"/>
      <c r="AK48" s="0"/>
      <c r="AL48" s="0"/>
      <c r="AM48" s="0" t="e">
        <f aca="false">(AL48-AL47)/AL48*100</f>
        <v>#DIV/0!</v>
      </c>
      <c r="AN48" s="0" t="e">
        <f aca="false">(AK48-AK47)/AK48*100</f>
        <v>#DIV/0!</v>
      </c>
      <c r="AO48" s="0"/>
      <c r="AP48" s="0"/>
      <c r="AQ48" s="0"/>
      <c r="AR48" s="0"/>
      <c r="AS48" s="0"/>
      <c r="AT48" s="38"/>
      <c r="AU48" s="38"/>
      <c r="AV48" s="38"/>
      <c r="AW48" s="38"/>
      <c r="AX48" s="38"/>
      <c r="AY48" s="0"/>
      <c r="BB48" s="0"/>
      <c r="BC48" s="0"/>
      <c r="BD48" s="0" t="s">
        <v>58</v>
      </c>
      <c r="BE48" s="48" t="inlineStr">
        <f aca="false">BC45+2*BC47</f>
        <is>
          <t/>
        </is>
      </c>
      <c r="BF48" s="0" t="e">
        <v>#DIV/0!</v>
      </c>
      <c r="BK48" s="71"/>
      <c r="BL48" s="4"/>
      <c r="BM48" s="4"/>
      <c r="BN48" s="4"/>
      <c r="CL48" s="49"/>
      <c r="CM48" s="50"/>
    </row>
    <row r="49" customFormat="false" ht="45" hidden="false" customHeight="false" outlineLevel="0" collapsed="false">
      <c r="A49" s="4"/>
      <c r="B49" s="4"/>
      <c r="C49" s="4"/>
      <c r="D49" s="4"/>
      <c r="E49" s="4"/>
      <c r="AE49" s="42"/>
      <c r="AF49" s="0"/>
      <c r="AG49" s="0"/>
      <c r="AH49" s="0"/>
      <c r="AI49" s="0"/>
      <c r="AJ49" s="0"/>
      <c r="AK49" s="0"/>
      <c r="AL49" s="0"/>
      <c r="AM49" s="0" t="e">
        <f aca="false">(AL49-AL48)/AL49*100</f>
        <v>#DIV/0!</v>
      </c>
      <c r="AN49" s="0" t="e">
        <f aca="false">(AK49-AK48)/AK49*100</f>
        <v>#DIV/0!</v>
      </c>
      <c r="AO49" s="0"/>
      <c r="AP49" s="0"/>
      <c r="AQ49" s="0"/>
      <c r="AR49" s="0"/>
      <c r="AS49" s="0"/>
      <c r="AT49" s="38"/>
      <c r="AU49" s="38"/>
      <c r="AV49" s="38"/>
      <c r="AW49" s="38"/>
      <c r="AX49" s="38"/>
      <c r="AY49" s="0"/>
      <c r="BB49" s="0"/>
      <c r="BC49" s="0"/>
      <c r="BD49" s="0" t="s">
        <v>59</v>
      </c>
      <c r="BE49" s="48" t="inlineStr">
        <f aca="false">BC45+3*BC47</f>
        <is>
          <t/>
        </is>
      </c>
      <c r="BF49" s="0" t="e">
        <v>#DIV/0!</v>
      </c>
      <c r="BK49" s="71"/>
      <c r="BL49" s="4"/>
      <c r="BM49" s="4"/>
      <c r="BN49" s="4"/>
      <c r="CL49" s="49"/>
      <c r="CM49" s="50"/>
    </row>
    <row r="50" customFormat="false" ht="45" hidden="false" customHeight="false" outlineLevel="0" collapsed="false">
      <c r="A50" s="4"/>
      <c r="B50" s="4"/>
      <c r="C50" s="4"/>
      <c r="D50" s="4"/>
      <c r="E50" s="4"/>
      <c r="AE50" s="42"/>
      <c r="AF50" s="0"/>
      <c r="AG50" s="0"/>
      <c r="AH50" s="0"/>
      <c r="AI50" s="0"/>
      <c r="AJ50" s="0"/>
      <c r="AK50" s="0"/>
      <c r="AL50" s="0"/>
      <c r="AM50" s="0" t="e">
        <f aca="false">(AL50-AL49)/AL50*100</f>
        <v>#DIV/0!</v>
      </c>
      <c r="AN50" s="0" t="e">
        <f aca="false">(AK50-AK49)/AK50*100</f>
        <v>#DIV/0!</v>
      </c>
      <c r="AO50" s="0"/>
      <c r="AP50" s="0"/>
      <c r="AQ50" s="0"/>
      <c r="AR50" s="0"/>
      <c r="AS50" s="0"/>
      <c r="AT50" s="38"/>
      <c r="AU50" s="38"/>
      <c r="AV50" s="38"/>
      <c r="AW50" s="38"/>
      <c r="AX50" s="38"/>
      <c r="AY50" s="0"/>
      <c r="BB50" s="0"/>
      <c r="BC50" s="0"/>
      <c r="BD50" s="0" t="s">
        <v>62</v>
      </c>
      <c r="BE50" s="0"/>
      <c r="BF50" s="0" t="e">
        <v>#DIV/0!</v>
      </c>
      <c r="BK50" s="71"/>
      <c r="BL50" s="4"/>
      <c r="BM50" s="4"/>
      <c r="BN50" s="4"/>
      <c r="CL50" s="49"/>
      <c r="CM50" s="50"/>
    </row>
    <row r="51" customFormat="false" ht="45" hidden="false" customHeight="false" outlineLevel="0" collapsed="false">
      <c r="A51" s="4"/>
      <c r="B51" s="4"/>
      <c r="C51" s="4"/>
      <c r="D51" s="4"/>
      <c r="E51" s="4"/>
      <c r="AE51" s="42"/>
      <c r="AF51" s="0"/>
      <c r="AG51" s="0"/>
      <c r="AH51" s="0"/>
      <c r="AI51" s="0"/>
      <c r="AJ51" s="0"/>
      <c r="AK51" s="0"/>
      <c r="AL51" s="0"/>
      <c r="AM51" s="0" t="e">
        <f aca="false">(AL51-AL50)/AL51*100</f>
        <v>#DIV/0!</v>
      </c>
      <c r="AN51" s="0" t="e">
        <f aca="false">(AK51-AK50)/AK51*100</f>
        <v>#DIV/0!</v>
      </c>
      <c r="AO51" s="0"/>
      <c r="AP51" s="0"/>
      <c r="AQ51" s="0"/>
      <c r="AR51" s="0"/>
      <c r="AS51" s="0"/>
      <c r="AT51" s="38"/>
      <c r="AU51" s="38"/>
      <c r="AV51" s="38"/>
      <c r="AW51" s="38"/>
      <c r="AX51" s="38"/>
      <c r="AY51" s="0"/>
      <c r="BK51" s="71"/>
      <c r="BL51" s="4"/>
      <c r="BM51" s="4"/>
      <c r="BN51" s="4"/>
      <c r="CL51" s="49"/>
      <c r="CM51" s="50"/>
    </row>
    <row r="52" customFormat="false" ht="46" hidden="false" customHeight="false" outlineLevel="0" collapsed="false">
      <c r="A52" s="4"/>
      <c r="B52" s="4"/>
      <c r="C52" s="4"/>
      <c r="D52" s="4"/>
      <c r="E52" s="4"/>
      <c r="AE52" s="42"/>
      <c r="AF52" s="0"/>
      <c r="AG52" s="0"/>
      <c r="AH52" s="0"/>
      <c r="AI52" s="0"/>
      <c r="AJ52" s="0"/>
      <c r="AK52" s="0"/>
      <c r="AL52" s="0"/>
      <c r="AM52" s="0" t="e">
        <f aca="false">(AL52-AL51)/AL52*100</f>
        <v>#DIV/0!</v>
      </c>
      <c r="AN52" s="0" t="e">
        <f aca="false">(AK52-AK51)/AK52*100</f>
        <v>#DIV/0!</v>
      </c>
      <c r="AO52" s="0"/>
      <c r="AP52" s="0"/>
      <c r="AQ52" s="0"/>
      <c r="AR52" s="0"/>
      <c r="AS52" s="0"/>
      <c r="AT52" s="38"/>
      <c r="AU52" s="38"/>
      <c r="AV52" s="38"/>
      <c r="AW52" s="38"/>
      <c r="AX52" s="38"/>
      <c r="AY52" s="0"/>
      <c r="BB52" s="38" t="s">
        <v>64</v>
      </c>
      <c r="BC52" s="0" t="s">
        <v>65</v>
      </c>
      <c r="BD52" s="60" t="inlineStr">
        <f aca="false">_xlfn.NORM.DIST($F$8,$BC$45,$BC$47,1)</f>
        <is>
          <t/>
        </is>
      </c>
      <c r="BE52" s="0" t="s">
        <v>66</v>
      </c>
      <c r="BF52" s="0" t="n">
        <f aca="false">$F$8</f>
        <v>0</v>
      </c>
      <c r="BK52" s="71"/>
      <c r="BL52" s="4"/>
      <c r="BM52" s="4"/>
      <c r="BN52" s="4"/>
      <c r="CL52" s="49"/>
      <c r="CM52" s="50"/>
    </row>
    <row r="53" customFormat="false" ht="47" hidden="false" customHeight="false" outlineLevel="0" collapsed="false">
      <c r="A53" s="4"/>
      <c r="B53" s="4"/>
      <c r="C53" s="4"/>
      <c r="D53" s="4"/>
      <c r="E53" s="4"/>
      <c r="AE53" s="42"/>
      <c r="AF53" s="0"/>
      <c r="AG53" s="0"/>
      <c r="AH53" s="0"/>
      <c r="AI53" s="0"/>
      <c r="AJ53" s="0"/>
      <c r="AK53" s="0"/>
      <c r="AL53" s="0"/>
      <c r="AM53" s="0" t="e">
        <f aca="false">(AL53-AL52)/AL53*100</f>
        <v>#DIV/0!</v>
      </c>
      <c r="AN53" s="0" t="e">
        <f aca="false">(AK53-AK52)/AK53*100</f>
        <v>#DIV/0!</v>
      </c>
      <c r="AO53" s="0"/>
      <c r="AP53" s="0"/>
      <c r="AQ53" s="0"/>
      <c r="AR53" s="0"/>
      <c r="AS53" s="0"/>
      <c r="AT53" s="38"/>
      <c r="AU53" s="38"/>
      <c r="AV53" s="38"/>
      <c r="AW53" s="38"/>
      <c r="AX53" s="38"/>
      <c r="AY53" s="0"/>
      <c r="BC53" s="0" t="s">
        <v>68</v>
      </c>
      <c r="BD53" s="60" t="inlineStr">
        <f aca="false">((COUNTIF(AJ7:AJ257,"&lt;"&amp;$F$8))/(COUNT(AJ7:AJ257)))</f>
        <is>
          <t/>
        </is>
      </c>
      <c r="BE53" s="0" t="s">
        <v>69</v>
      </c>
      <c r="BF53" s="0" t="n">
        <f aca="false">$F$8</f>
        <v>0</v>
      </c>
      <c r="BK53" s="71"/>
      <c r="BL53" s="4"/>
      <c r="BM53" s="4"/>
      <c r="BN53" s="4"/>
      <c r="CL53" s="49"/>
      <c r="CM53" s="50"/>
    </row>
    <row r="54" customFormat="false" ht="15" hidden="false" customHeight="true" outlineLevel="0" collapsed="false">
      <c r="A54" s="4"/>
      <c r="B54" s="4"/>
      <c r="C54" s="4"/>
      <c r="D54" s="4"/>
      <c r="E54" s="4"/>
      <c r="AE54" s="42"/>
      <c r="AF54" s="0"/>
      <c r="AG54" s="0"/>
      <c r="AH54" s="0"/>
      <c r="AI54" s="0"/>
      <c r="AJ54" s="0"/>
      <c r="AK54" s="0"/>
      <c r="AL54" s="0"/>
      <c r="AM54" s="0" t="e">
        <f aca="false">(AL54-AL53)/AL54*100</f>
        <v>#DIV/0!</v>
      </c>
      <c r="AN54" s="0" t="e">
        <f aca="false">(AK54-AK53)/AK54*100</f>
        <v>#DIV/0!</v>
      </c>
      <c r="AO54" s="0"/>
      <c r="AP54" s="0"/>
      <c r="AQ54" s="0"/>
      <c r="AR54" s="0"/>
      <c r="AS54" s="0"/>
      <c r="AT54" s="38"/>
      <c r="AU54" s="38"/>
      <c r="AV54" s="38"/>
      <c r="AW54" s="38"/>
      <c r="AX54" s="38"/>
      <c r="AY54" s="0"/>
      <c r="BK54" s="71"/>
      <c r="BL54" s="4"/>
      <c r="BM54" s="4"/>
      <c r="BN54" s="4"/>
      <c r="CL54" s="49"/>
      <c r="CM54" s="50"/>
    </row>
    <row r="55" customFormat="false" ht="16" hidden="false" customHeight="false" outlineLevel="0" collapsed="false">
      <c r="A55" s="4"/>
      <c r="B55" s="4"/>
      <c r="C55" s="4"/>
      <c r="D55" s="4"/>
      <c r="E55" s="4"/>
      <c r="AE55" s="42"/>
      <c r="AF55" s="0"/>
      <c r="AG55" s="0"/>
      <c r="AH55" s="0"/>
      <c r="AI55" s="0"/>
      <c r="AJ55" s="0"/>
      <c r="AK55" s="0"/>
      <c r="AL55" s="0"/>
      <c r="AM55" s="0" t="e">
        <f aca="false">(AL55-AL54)/AL55*100</f>
        <v>#DIV/0!</v>
      </c>
      <c r="AN55" s="0" t="e">
        <f aca="false">(AK55-AK54)/AK55*100</f>
        <v>#DIV/0!</v>
      </c>
      <c r="AO55" s="0"/>
      <c r="AP55" s="0"/>
      <c r="AQ55" s="0"/>
      <c r="AR55" s="0"/>
      <c r="AS55" s="0"/>
      <c r="AT55" s="38"/>
      <c r="AU55" s="38"/>
      <c r="AV55" s="38"/>
      <c r="AW55" s="38"/>
      <c r="AX55" s="38"/>
      <c r="AY55" s="0"/>
      <c r="BK55" s="72"/>
      <c r="BL55" s="4"/>
      <c r="BM55" s="4"/>
      <c r="BN55" s="4"/>
      <c r="CL55" s="49"/>
      <c r="CM55" s="50"/>
    </row>
    <row r="56" customFormat="false" ht="16" hidden="false" customHeight="false" outlineLevel="0" collapsed="false">
      <c r="A56" s="4"/>
      <c r="B56" s="4"/>
      <c r="C56" s="4"/>
      <c r="D56" s="4"/>
      <c r="E56" s="4"/>
      <c r="AE56" s="42"/>
      <c r="AF56" s="0"/>
      <c r="AG56" s="0"/>
      <c r="AH56" s="0"/>
      <c r="AI56" s="0"/>
      <c r="AJ56" s="0"/>
      <c r="AK56" s="0"/>
      <c r="AL56" s="0"/>
      <c r="AM56" s="0" t="e">
        <f aca="false">(AL56-AL55)/AL56*100</f>
        <v>#DIV/0!</v>
      </c>
      <c r="AN56" s="0" t="e">
        <f aca="false">(AK56-AK55)/AK56*100</f>
        <v>#DIV/0!</v>
      </c>
      <c r="AO56" s="0"/>
      <c r="AP56" s="0"/>
      <c r="AQ56" s="0"/>
      <c r="AR56" s="0"/>
      <c r="AS56" s="0"/>
      <c r="AT56" s="38"/>
      <c r="AU56" s="38"/>
      <c r="AV56" s="38"/>
      <c r="AW56" s="38"/>
      <c r="AX56" s="38"/>
      <c r="AY56" s="0"/>
      <c r="BK56" s="72"/>
      <c r="BL56" s="0"/>
      <c r="BM56" s="0"/>
      <c r="CL56" s="49"/>
      <c r="CM56" s="50"/>
    </row>
    <row r="57" customFormat="false" ht="16" hidden="false" customHeight="false" outlineLevel="0" collapsed="false">
      <c r="A57" s="4"/>
      <c r="B57" s="4"/>
      <c r="C57" s="4"/>
      <c r="D57" s="4"/>
      <c r="E57" s="4"/>
      <c r="AE57" s="42"/>
      <c r="AF57" s="0"/>
      <c r="AG57" s="0"/>
      <c r="AH57" s="0"/>
      <c r="AI57" s="0"/>
      <c r="AJ57" s="0"/>
      <c r="AK57" s="0"/>
      <c r="AL57" s="0"/>
      <c r="AM57" s="0" t="e">
        <f aca="false">(AL57-AL56)/AL57*100</f>
        <v>#DIV/0!</v>
      </c>
      <c r="AN57" s="0" t="e">
        <f aca="false">(AK57-AK56)/AK57*100</f>
        <v>#DIV/0!</v>
      </c>
      <c r="AO57" s="0"/>
      <c r="AP57" s="0"/>
      <c r="AQ57" s="0"/>
      <c r="AR57" s="0"/>
      <c r="AS57" s="0"/>
      <c r="AT57" s="38"/>
      <c r="AU57" s="38"/>
      <c r="AV57" s="38"/>
      <c r="AW57" s="38"/>
      <c r="AX57" s="38"/>
      <c r="AY57" s="0"/>
      <c r="BK57" s="72"/>
      <c r="BL57" s="0"/>
      <c r="BM57" s="0"/>
      <c r="CL57" s="49"/>
      <c r="CM57" s="50"/>
    </row>
    <row r="58" customFormat="false" ht="16" hidden="false" customHeight="false" outlineLevel="0" collapsed="false">
      <c r="A58" s="4"/>
      <c r="B58" s="4"/>
      <c r="C58" s="4"/>
      <c r="D58" s="4"/>
      <c r="E58" s="4"/>
      <c r="AE58" s="42"/>
      <c r="AF58" s="0"/>
      <c r="AG58" s="0"/>
      <c r="AH58" s="0"/>
      <c r="AI58" s="0"/>
      <c r="AJ58" s="0"/>
      <c r="AK58" s="0"/>
      <c r="AL58" s="0"/>
      <c r="AM58" s="0" t="e">
        <f aca="false">(AL58-AL57)/AL58*100</f>
        <v>#DIV/0!</v>
      </c>
      <c r="AN58" s="0" t="e">
        <f aca="false">(AK58-AK57)/AK58*100</f>
        <v>#DIV/0!</v>
      </c>
      <c r="AO58" s="0"/>
      <c r="AP58" s="0"/>
      <c r="AQ58" s="0"/>
      <c r="AR58" s="0"/>
      <c r="AS58" s="0"/>
      <c r="AT58" s="38"/>
      <c r="AU58" s="38"/>
      <c r="AV58" s="38"/>
      <c r="AW58" s="38"/>
      <c r="AX58" s="38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73"/>
      <c r="BL58" s="0"/>
      <c r="BM58" s="0"/>
      <c r="CL58" s="49"/>
      <c r="CM58" s="50"/>
    </row>
    <row r="59" customFormat="false" ht="16" hidden="false" customHeight="false" outlineLevel="0" collapsed="false">
      <c r="A59" s="4"/>
      <c r="B59" s="4"/>
      <c r="C59" s="4"/>
      <c r="D59" s="4"/>
      <c r="E59" s="4"/>
      <c r="AE59" s="42"/>
      <c r="AF59" s="0"/>
      <c r="AG59" s="0"/>
      <c r="AH59" s="0"/>
      <c r="AI59" s="0"/>
      <c r="AJ59" s="0"/>
      <c r="AK59" s="0"/>
      <c r="AL59" s="0"/>
      <c r="AM59" s="0" t="e">
        <f aca="false">(AL59-AL58)/AL59*100</f>
        <v>#DIV/0!</v>
      </c>
      <c r="AN59" s="0" t="e">
        <f aca="false">(AK59-AK58)/AK59*100</f>
        <v>#DIV/0!</v>
      </c>
      <c r="AO59" s="0"/>
      <c r="AP59" s="0"/>
      <c r="AQ59" s="0"/>
      <c r="AR59" s="0"/>
      <c r="AS59" s="0"/>
      <c r="AT59" s="38"/>
      <c r="AU59" s="38"/>
      <c r="AV59" s="38"/>
      <c r="AW59" s="38"/>
      <c r="AX59" s="38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73"/>
      <c r="BL59" s="0"/>
      <c r="BM59" s="0"/>
      <c r="CL59" s="49"/>
      <c r="CM59" s="50"/>
    </row>
    <row r="60" customFormat="false" ht="16" hidden="false" customHeight="false" outlineLevel="0" collapsed="false">
      <c r="A60" s="4"/>
      <c r="B60" s="4"/>
      <c r="C60" s="4"/>
      <c r="D60" s="4"/>
      <c r="E60" s="4"/>
      <c r="AE60" s="42"/>
      <c r="AF60" s="0"/>
      <c r="AG60" s="0"/>
      <c r="AH60" s="0"/>
      <c r="AI60" s="0"/>
      <c r="AJ60" s="0"/>
      <c r="AK60" s="0"/>
      <c r="AL60" s="0"/>
      <c r="AM60" s="0" t="e">
        <f aca="false">(AL60-AL59)/AL60*100</f>
        <v>#DIV/0!</v>
      </c>
      <c r="AN60" s="0" t="e">
        <f aca="false">(AK60-AK59)/AK60*100</f>
        <v>#DIV/0!</v>
      </c>
      <c r="AO60" s="0"/>
      <c r="AP60" s="0"/>
      <c r="AQ60" s="0"/>
      <c r="AR60" s="0"/>
      <c r="AS60" s="0"/>
      <c r="AT60" s="38"/>
      <c r="AU60" s="38"/>
      <c r="AV60" s="38"/>
      <c r="AW60" s="38"/>
      <c r="AX60" s="38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73"/>
      <c r="BL60" s="0"/>
      <c r="BM60" s="0"/>
      <c r="CL60" s="49"/>
      <c r="CM60" s="50"/>
    </row>
    <row r="61" customFormat="false" ht="16" hidden="false" customHeight="false" outlineLevel="0" collapsed="false">
      <c r="A61" s="4"/>
      <c r="B61" s="4"/>
      <c r="C61" s="4"/>
      <c r="D61" s="4"/>
      <c r="E61" s="4"/>
      <c r="AE61" s="42"/>
      <c r="AF61" s="0"/>
      <c r="AG61" s="0"/>
      <c r="AH61" s="0"/>
      <c r="AI61" s="0"/>
      <c r="AJ61" s="0"/>
      <c r="AK61" s="0"/>
      <c r="AL61" s="0"/>
      <c r="AM61" s="0" t="e">
        <f aca="false">(AL61-AL60)/AL61*100</f>
        <v>#DIV/0!</v>
      </c>
      <c r="AN61" s="0" t="e">
        <f aca="false">(AK61-AK60)/AK61*100</f>
        <v>#DIV/0!</v>
      </c>
      <c r="AO61" s="0"/>
      <c r="AP61" s="0"/>
      <c r="AQ61" s="0"/>
      <c r="AR61" s="0"/>
      <c r="AS61" s="0"/>
      <c r="AT61" s="38"/>
      <c r="AU61" s="38"/>
      <c r="AV61" s="38"/>
      <c r="AW61" s="38"/>
      <c r="AX61" s="38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73"/>
      <c r="BL61" s="0"/>
      <c r="BM61" s="0"/>
      <c r="CL61" s="49"/>
      <c r="CM61" s="50"/>
    </row>
    <row r="62" customFormat="false" ht="16" hidden="false" customHeight="false" outlineLevel="0" collapsed="false">
      <c r="A62" s="4"/>
      <c r="B62" s="4"/>
      <c r="C62" s="4"/>
      <c r="D62" s="4"/>
      <c r="E62" s="4"/>
      <c r="AE62" s="42"/>
      <c r="AF62" s="0"/>
      <c r="AG62" s="0"/>
      <c r="AH62" s="0"/>
      <c r="AI62" s="0"/>
      <c r="AJ62" s="0"/>
      <c r="AK62" s="0"/>
      <c r="AL62" s="0"/>
      <c r="AM62" s="0" t="e">
        <f aca="false">(AL62-AL61)/AL62*100</f>
        <v>#DIV/0!</v>
      </c>
      <c r="AN62" s="0" t="e">
        <f aca="false">(AK62-AK61)/AK62*100</f>
        <v>#DIV/0!</v>
      </c>
      <c r="AO62" s="0"/>
      <c r="AP62" s="0"/>
      <c r="AQ62" s="0"/>
      <c r="AR62" s="0"/>
      <c r="AS62" s="0"/>
      <c r="AT62" s="38"/>
      <c r="AU62" s="38"/>
      <c r="AV62" s="38"/>
      <c r="AW62" s="38"/>
      <c r="AX62" s="38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73"/>
      <c r="BL62" s="0"/>
      <c r="BM62" s="0"/>
      <c r="CL62" s="49"/>
      <c r="CM62" s="50"/>
    </row>
    <row r="63" customFormat="false" ht="16" hidden="false" customHeight="false" outlineLevel="0" collapsed="false">
      <c r="A63" s="4"/>
      <c r="B63" s="4"/>
      <c r="C63" s="4"/>
      <c r="D63" s="4"/>
      <c r="E63" s="4"/>
      <c r="AE63" s="42"/>
      <c r="AF63" s="0"/>
      <c r="AG63" s="0"/>
      <c r="AH63" s="0"/>
      <c r="AI63" s="0"/>
      <c r="AJ63" s="0"/>
      <c r="AK63" s="0"/>
      <c r="AL63" s="0"/>
      <c r="AM63" s="0" t="e">
        <f aca="false">(AL63-AL62)/AL63*100</f>
        <v>#DIV/0!</v>
      </c>
      <c r="AN63" s="0" t="e">
        <f aca="false">(AK63-AK62)/AK63*100</f>
        <v>#DIV/0!</v>
      </c>
      <c r="AO63" s="0"/>
      <c r="AP63" s="0"/>
      <c r="AQ63" s="0"/>
      <c r="AR63" s="0"/>
      <c r="AS63" s="0"/>
      <c r="AT63" s="38"/>
      <c r="AU63" s="38"/>
      <c r="AV63" s="38"/>
      <c r="AW63" s="38"/>
      <c r="AX63" s="38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73"/>
      <c r="BL63" s="0"/>
      <c r="BM63" s="0"/>
      <c r="CL63" s="49"/>
      <c r="CM63" s="50"/>
    </row>
    <row r="64" customFormat="false" ht="16" hidden="false" customHeight="false" outlineLevel="0" collapsed="false">
      <c r="A64" s="4"/>
      <c r="B64" s="4"/>
      <c r="C64" s="4"/>
      <c r="D64" s="4"/>
      <c r="E64" s="4"/>
      <c r="AE64" s="42"/>
      <c r="AF64" s="0"/>
      <c r="AG64" s="0"/>
      <c r="AH64" s="0"/>
      <c r="AI64" s="0"/>
      <c r="AJ64" s="0"/>
      <c r="AK64" s="0"/>
      <c r="AL64" s="0"/>
      <c r="AM64" s="0" t="e">
        <f aca="false">(AL64-AL63)/AL64*100</f>
        <v>#DIV/0!</v>
      </c>
      <c r="AN64" s="0" t="e">
        <f aca="false">(AK64-AK63)/AK64*100</f>
        <v>#DIV/0!</v>
      </c>
      <c r="AO64" s="0"/>
      <c r="AP64" s="0"/>
      <c r="AQ64" s="0"/>
      <c r="AR64" s="0"/>
      <c r="AS64" s="0"/>
      <c r="AT64" s="38"/>
      <c r="AU64" s="38"/>
      <c r="AV64" s="38"/>
      <c r="AW64" s="38"/>
      <c r="AX64" s="38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73"/>
      <c r="BL64" s="0"/>
      <c r="BM64" s="0"/>
      <c r="CL64" s="49"/>
      <c r="CM64" s="50"/>
    </row>
    <row r="65" customFormat="false" ht="17" hidden="false" customHeight="false" outlineLevel="0" collapsed="false">
      <c r="A65" s="4"/>
      <c r="B65" s="4"/>
      <c r="C65" s="4"/>
      <c r="D65" s="4"/>
      <c r="E65" s="4"/>
      <c r="AE65" s="42"/>
      <c r="AF65" s="0"/>
      <c r="AG65" s="0"/>
      <c r="AH65" s="0"/>
      <c r="AI65" s="0"/>
      <c r="AJ65" s="0"/>
      <c r="AK65" s="0"/>
      <c r="AL65" s="0"/>
      <c r="AM65" s="0" t="e">
        <f aca="false">(AL65-AL64)/AL65*100</f>
        <v>#DIV/0!</v>
      </c>
      <c r="AN65" s="0" t="e">
        <f aca="false">(AK65-AK64)/AK65*100</f>
        <v>#DIV/0!</v>
      </c>
      <c r="AO65" s="0"/>
      <c r="AP65" s="0"/>
      <c r="AQ65" s="0"/>
      <c r="AR65" s="0"/>
      <c r="AS65" s="0"/>
      <c r="AT65" s="38"/>
      <c r="AU65" s="38"/>
      <c r="AV65" s="38"/>
      <c r="AW65" s="38"/>
      <c r="AX65" s="38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73"/>
      <c r="BL65" s="0"/>
      <c r="BM65" s="0"/>
      <c r="CL65" s="49"/>
      <c r="CM65" s="50"/>
    </row>
    <row r="66" customFormat="false" ht="16" hidden="false" customHeight="false" outlineLevel="0" collapsed="false">
      <c r="A66" s="4"/>
      <c r="B66" s="4"/>
      <c r="C66" s="4"/>
      <c r="D66" s="4"/>
      <c r="E66" s="4"/>
      <c r="AE66" s="42"/>
      <c r="AF66" s="0"/>
      <c r="AG66" s="0"/>
      <c r="AH66" s="0"/>
      <c r="AI66" s="0"/>
      <c r="AJ66" s="0"/>
      <c r="AK66" s="0"/>
      <c r="AL66" s="0"/>
      <c r="AM66" s="0" t="e">
        <f aca="false">(AL66-AL65)/AL66*100</f>
        <v>#DIV/0!</v>
      </c>
      <c r="AN66" s="0" t="e">
        <f aca="false">(AK66-AK65)/AK66*100</f>
        <v>#DIV/0!</v>
      </c>
      <c r="AO66" s="0"/>
      <c r="AP66" s="0"/>
      <c r="AQ66" s="0"/>
      <c r="AR66" s="0"/>
      <c r="AS66" s="0"/>
      <c r="AT66" s="38"/>
      <c r="AU66" s="38"/>
      <c r="AV66" s="38"/>
      <c r="AW66" s="38"/>
      <c r="AX66" s="38"/>
      <c r="AY66" s="0"/>
      <c r="AZ66" s="35" t="s">
        <v>72</v>
      </c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73"/>
      <c r="BL66" s="0"/>
      <c r="BM66" s="0"/>
      <c r="CL66" s="49"/>
      <c r="CM66" s="50"/>
    </row>
    <row r="67" customFormat="false" ht="16" hidden="false" customHeight="false" outlineLevel="0" collapsed="false">
      <c r="A67" s="4"/>
      <c r="B67" s="4"/>
      <c r="C67" s="4"/>
      <c r="D67" s="4"/>
      <c r="E67" s="4"/>
      <c r="AE67" s="42"/>
      <c r="AF67" s="0"/>
      <c r="AG67" s="0"/>
      <c r="AH67" s="0"/>
      <c r="AI67" s="0"/>
      <c r="AJ67" s="0"/>
      <c r="AK67" s="0"/>
      <c r="AL67" s="0"/>
      <c r="AM67" s="0" t="e">
        <f aca="false">(AL67-AL66)/AL67*100</f>
        <v>#DIV/0!</v>
      </c>
      <c r="AN67" s="0" t="e">
        <f aca="false">(AK67-AK66)/AK67*100</f>
        <v>#DIV/0!</v>
      </c>
      <c r="AO67" s="0"/>
      <c r="AP67" s="0"/>
      <c r="AQ67" s="0"/>
      <c r="AR67" s="0"/>
      <c r="AS67" s="0"/>
      <c r="AT67" s="38"/>
      <c r="AU67" s="38"/>
      <c r="AV67" s="38"/>
      <c r="AW67" s="38"/>
      <c r="AX67" s="38"/>
      <c r="AY67" s="0"/>
      <c r="AZ67" s="74" t="s">
        <v>77</v>
      </c>
      <c r="BK67" s="72"/>
      <c r="BL67" s="0"/>
      <c r="BM67" s="0"/>
      <c r="CL67" s="49"/>
      <c r="CM67" s="50"/>
    </row>
    <row r="68" customFormat="false" ht="16" hidden="false" customHeight="false" outlineLevel="0" collapsed="false">
      <c r="A68" s="4"/>
      <c r="B68" s="4"/>
      <c r="C68" s="4"/>
      <c r="D68" s="4"/>
      <c r="E68" s="4"/>
      <c r="AE68" s="42"/>
      <c r="AF68" s="0"/>
      <c r="AG68" s="0"/>
      <c r="AH68" s="0"/>
      <c r="AI68" s="0"/>
      <c r="AJ68" s="0"/>
      <c r="AK68" s="0"/>
      <c r="AL68" s="0"/>
      <c r="AM68" s="0" t="e">
        <f aca="false">(AL68-AL67)/AL68*100</f>
        <v>#DIV/0!</v>
      </c>
      <c r="AN68" s="0" t="e">
        <f aca="false">(AK68-AK67)/AK68*100</f>
        <v>#DIV/0!</v>
      </c>
      <c r="AO68" s="0"/>
      <c r="AP68" s="0"/>
      <c r="AQ68" s="0"/>
      <c r="AR68" s="0"/>
      <c r="AS68" s="0"/>
      <c r="AT68" s="38"/>
      <c r="AU68" s="38"/>
      <c r="AV68" s="38"/>
      <c r="AW68" s="38"/>
      <c r="AX68" s="38"/>
      <c r="AY68" s="0"/>
      <c r="AZ68" s="69" t="s">
        <v>74</v>
      </c>
      <c r="BA68" s="69" t="inlineStr">
        <f aca="false">SLOPE(AJ7:AJ257,AE7:AE257)</f>
        <is>
          <t/>
        </is>
      </c>
      <c r="BB68" s="69"/>
      <c r="BC68" s="69"/>
      <c r="BD68" s="69"/>
      <c r="BE68" s="69"/>
      <c r="BF68" s="69"/>
      <c r="BG68" s="0"/>
      <c r="BH68" s="0"/>
      <c r="BI68" s="0"/>
      <c r="BJ68" s="0"/>
      <c r="BK68" s="73"/>
      <c r="BL68" s="0"/>
      <c r="BM68" s="0"/>
      <c r="CL68" s="49"/>
      <c r="CM68" s="50"/>
    </row>
    <row r="69" customFormat="false" ht="16" hidden="false" customHeight="false" outlineLevel="0" collapsed="false">
      <c r="A69" s="4"/>
      <c r="B69" s="4"/>
      <c r="C69" s="4"/>
      <c r="D69" s="4"/>
      <c r="E69" s="4"/>
      <c r="AE69" s="42"/>
      <c r="AF69" s="0"/>
      <c r="AG69" s="0"/>
      <c r="AH69" s="0"/>
      <c r="AI69" s="0"/>
      <c r="AJ69" s="0"/>
      <c r="AK69" s="0"/>
      <c r="AL69" s="0"/>
      <c r="AM69" s="0" t="e">
        <f aca="false">(AL69-AL68)/AL69*100</f>
        <v>#DIV/0!</v>
      </c>
      <c r="AN69" s="0" t="e">
        <f aca="false">(AK69-AK68)/AK69*100</f>
        <v>#DIV/0!</v>
      </c>
      <c r="AO69" s="0"/>
      <c r="AP69" s="0"/>
      <c r="AQ69" s="0"/>
      <c r="AR69" s="0"/>
      <c r="AS69" s="0"/>
      <c r="AT69" s="38"/>
      <c r="AU69" s="38"/>
      <c r="AV69" s="38"/>
      <c r="AW69" s="38"/>
      <c r="AX69" s="38"/>
      <c r="AY69" s="0"/>
      <c r="AZ69" s="69" t="s">
        <v>75</v>
      </c>
      <c r="BA69" s="70" t="inlineStr">
        <f aca="false">RSQ(AJ7:AJ257,AE7:AE257)</f>
        <is>
          <t/>
        </is>
      </c>
      <c r="BB69" s="70"/>
      <c r="BC69" s="70"/>
      <c r="BD69" s="70"/>
      <c r="BE69" s="70"/>
      <c r="BF69" s="70"/>
      <c r="BG69" s="0"/>
      <c r="BH69" s="0"/>
      <c r="BI69" s="0"/>
      <c r="BJ69" s="0"/>
      <c r="BK69" s="73"/>
      <c r="BL69" s="0"/>
      <c r="BM69" s="0"/>
      <c r="CL69" s="49"/>
      <c r="CM69" s="50"/>
    </row>
    <row r="70" customFormat="false" ht="16" hidden="false" customHeight="false" outlineLevel="0" collapsed="false">
      <c r="A70" s="4"/>
      <c r="B70" s="4"/>
      <c r="C70" s="4"/>
      <c r="D70" s="4"/>
      <c r="E70" s="4"/>
      <c r="AE70" s="42"/>
      <c r="AF70" s="0"/>
      <c r="AG70" s="0"/>
      <c r="AH70" s="0"/>
      <c r="AI70" s="0"/>
      <c r="AJ70" s="0"/>
      <c r="AK70" s="0"/>
      <c r="AL70" s="0"/>
      <c r="AM70" s="0" t="e">
        <f aca="false">(AL70-AL69)/AL70*100</f>
        <v>#DIV/0!</v>
      </c>
      <c r="AN70" s="0" t="e">
        <f aca="false">(AK70-AK69)/AK70*100</f>
        <v>#DIV/0!</v>
      </c>
      <c r="AO70" s="0"/>
      <c r="AP70" s="0"/>
      <c r="AQ70" s="0"/>
      <c r="AR70" s="0"/>
      <c r="AS70" s="0"/>
      <c r="AT70" s="38"/>
      <c r="AU70" s="38"/>
      <c r="AV70" s="38"/>
      <c r="AW70" s="38"/>
      <c r="AX70" s="38"/>
      <c r="AY70" s="0"/>
      <c r="AZ70" s="69" t="s">
        <v>76</v>
      </c>
      <c r="BA70" s="69" t="inlineStr">
        <f aca="false">INTERCEPT(AJ7:AJ257,AE7:AE257)</f>
        <is>
          <t/>
        </is>
      </c>
      <c r="BB70" s="69"/>
      <c r="BC70" s="69"/>
      <c r="BD70" s="69"/>
      <c r="BE70" s="69"/>
      <c r="BF70" s="69"/>
      <c r="BG70" s="0"/>
      <c r="BH70" s="0"/>
      <c r="BI70" s="0"/>
      <c r="BJ70" s="0"/>
      <c r="BK70" s="73"/>
      <c r="BL70" s="0"/>
      <c r="BM70" s="0"/>
      <c r="CL70" s="49"/>
      <c r="CM70" s="50"/>
    </row>
    <row r="71" customFormat="false" ht="16" hidden="false" customHeight="false" outlineLevel="0" collapsed="false">
      <c r="A71" s="4"/>
      <c r="B71" s="4"/>
      <c r="C71" s="4"/>
      <c r="D71" s="4"/>
      <c r="E71" s="4"/>
      <c r="AE71" s="42"/>
      <c r="AF71" s="0"/>
      <c r="AG71" s="0"/>
      <c r="AH71" s="0"/>
      <c r="AI71" s="0"/>
      <c r="AJ71" s="0"/>
      <c r="AK71" s="0"/>
      <c r="AL71" s="0"/>
      <c r="AM71" s="0" t="e">
        <f aca="false">(AL71-AL70)/AL71*100</f>
        <v>#DIV/0!</v>
      </c>
      <c r="AN71" s="0" t="e">
        <f aca="false">(AK71-AK70)/AK71*100</f>
        <v>#DIV/0!</v>
      </c>
      <c r="AO71" s="0"/>
      <c r="AP71" s="0"/>
      <c r="AQ71" s="0"/>
      <c r="AR71" s="0"/>
      <c r="AS71" s="0"/>
      <c r="AT71" s="38"/>
      <c r="AU71" s="38"/>
      <c r="AV71" s="38"/>
      <c r="AW71" s="38"/>
      <c r="AX71" s="38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73"/>
      <c r="BL71" s="0"/>
      <c r="BM71" s="0"/>
      <c r="CL71" s="49"/>
      <c r="CM71" s="50"/>
    </row>
    <row r="72" customFormat="false" ht="16" hidden="false" customHeight="false" outlineLevel="0" collapsed="false">
      <c r="A72" s="4"/>
      <c r="B72" s="4"/>
      <c r="C72" s="4"/>
      <c r="D72" s="4"/>
      <c r="E72" s="4"/>
      <c r="AE72" s="42"/>
      <c r="AF72" s="0"/>
      <c r="AG72" s="0"/>
      <c r="AH72" s="0"/>
      <c r="AI72" s="0"/>
      <c r="AJ72" s="0"/>
      <c r="AK72" s="0"/>
      <c r="AL72" s="0"/>
      <c r="AM72" s="0" t="e">
        <f aca="false">(AL72-AL71)/AL72*100</f>
        <v>#DIV/0!</v>
      </c>
      <c r="AN72" s="0" t="e">
        <f aca="false">(AK72-AK71)/AK72*100</f>
        <v>#DIV/0!</v>
      </c>
      <c r="AO72" s="0"/>
      <c r="AP72" s="0"/>
      <c r="AQ72" s="0"/>
      <c r="AR72" s="0"/>
      <c r="AS72" s="0"/>
      <c r="AT72" s="38"/>
      <c r="AU72" s="38"/>
      <c r="AV72" s="38"/>
      <c r="AW72" s="38"/>
      <c r="AX72" s="38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73"/>
      <c r="BL72" s="0"/>
      <c r="BM72" s="0"/>
      <c r="CL72" s="49"/>
      <c r="CM72" s="50"/>
    </row>
    <row r="73" customFormat="false" ht="16" hidden="false" customHeight="false" outlineLevel="0" collapsed="false">
      <c r="A73" s="4"/>
      <c r="B73" s="4"/>
      <c r="C73" s="4"/>
      <c r="D73" s="4"/>
      <c r="E73" s="4"/>
      <c r="AE73" s="42"/>
      <c r="AF73" s="0"/>
      <c r="AG73" s="0"/>
      <c r="AH73" s="0"/>
      <c r="AI73" s="0"/>
      <c r="AJ73" s="0"/>
      <c r="AK73" s="0"/>
      <c r="AL73" s="0"/>
      <c r="AM73" s="0" t="e">
        <f aca="false">(AL73-AL72)/AL73*100</f>
        <v>#DIV/0!</v>
      </c>
      <c r="AN73" s="0" t="e">
        <f aca="false">(AK73-AK72)/AK73*100</f>
        <v>#DIV/0!</v>
      </c>
      <c r="AO73" s="0"/>
      <c r="AP73" s="0"/>
      <c r="AQ73" s="0"/>
      <c r="AR73" s="0"/>
      <c r="AS73" s="0"/>
      <c r="AT73" s="38"/>
      <c r="AU73" s="38"/>
      <c r="AV73" s="38"/>
      <c r="AW73" s="38"/>
      <c r="AX73" s="38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73"/>
      <c r="BL73" s="0"/>
      <c r="BM73" s="0"/>
      <c r="CL73" s="49"/>
      <c r="CM73" s="50"/>
    </row>
    <row r="74" customFormat="false" ht="16" hidden="false" customHeight="false" outlineLevel="0" collapsed="false">
      <c r="A74" s="4"/>
      <c r="B74" s="4"/>
      <c r="C74" s="4"/>
      <c r="D74" s="4"/>
      <c r="E74" s="4"/>
      <c r="AE74" s="42"/>
      <c r="AF74" s="0"/>
      <c r="AG74" s="0"/>
      <c r="AH74" s="0"/>
      <c r="AI74" s="0"/>
      <c r="AJ74" s="0"/>
      <c r="AK74" s="0"/>
      <c r="AL74" s="0"/>
      <c r="AM74" s="0" t="e">
        <f aca="false">(AL74-AL73)/AL74*100</f>
        <v>#DIV/0!</v>
      </c>
      <c r="AN74" s="0" t="e">
        <f aca="false">(AK74-AK73)/AK74*100</f>
        <v>#DIV/0!</v>
      </c>
      <c r="AO74" s="0"/>
      <c r="AP74" s="0"/>
      <c r="AQ74" s="0"/>
      <c r="AR74" s="0"/>
      <c r="AS74" s="0"/>
      <c r="AT74" s="38"/>
      <c r="AU74" s="38"/>
      <c r="AV74" s="38"/>
      <c r="AW74" s="38"/>
      <c r="AX74" s="38"/>
      <c r="AY74" s="0"/>
      <c r="AZ74" s="0"/>
      <c r="BA74" s="0"/>
      <c r="BB74" s="0"/>
      <c r="BC74" s="0"/>
      <c r="BD74" s="0" t="s">
        <v>39</v>
      </c>
      <c r="BE74" s="0" t="s">
        <v>40</v>
      </c>
      <c r="BF74" s="0" t="s">
        <v>41</v>
      </c>
      <c r="BG74" s="0"/>
      <c r="BH74" s="0"/>
      <c r="BI74" s="0"/>
      <c r="BJ74" s="0"/>
      <c r="BK74" s="73"/>
      <c r="BL74" s="0"/>
      <c r="BM74" s="0"/>
      <c r="CL74" s="49"/>
      <c r="CM74" s="50"/>
    </row>
    <row r="75" customFormat="false" ht="16" hidden="false" customHeight="false" outlineLevel="0" collapsed="false">
      <c r="A75" s="4"/>
      <c r="B75" s="4"/>
      <c r="C75" s="4"/>
      <c r="D75" s="4"/>
      <c r="E75" s="4"/>
      <c r="AE75" s="42"/>
      <c r="AF75" s="0"/>
      <c r="AG75" s="0"/>
      <c r="AH75" s="0"/>
      <c r="AI75" s="0"/>
      <c r="AJ75" s="0"/>
      <c r="AK75" s="0"/>
      <c r="AL75" s="0"/>
      <c r="AM75" s="0" t="e">
        <f aca="false">(AL75-AL74)/AL75*100</f>
        <v>#DIV/0!</v>
      </c>
      <c r="AN75" s="0" t="e">
        <f aca="false">(AK75-AK74)/AK75*100</f>
        <v>#DIV/0!</v>
      </c>
      <c r="AO75" s="0"/>
      <c r="AP75" s="0"/>
      <c r="AQ75" s="0"/>
      <c r="AR75" s="0"/>
      <c r="AS75" s="0"/>
      <c r="AT75" s="38"/>
      <c r="AU75" s="38"/>
      <c r="AV75" s="38"/>
      <c r="AW75" s="38"/>
      <c r="AX75" s="38"/>
      <c r="AY75" s="0"/>
      <c r="AZ75" s="0"/>
      <c r="BA75" s="0"/>
      <c r="BB75" s="0" t="s">
        <v>43</v>
      </c>
      <c r="BC75" s="47" t="n">
        <f aca="false">MIN(AJ7:AJ195)</f>
        <v>0</v>
      </c>
      <c r="BD75" s="0" t="s">
        <v>44</v>
      </c>
      <c r="BE75" s="48" t="e">
        <f aca="false">BC77-3*BC79</f>
        <v>#DIV/0!</v>
      </c>
      <c r="BF75" s="0" t="e">
        <f aca="false" t="array" ref="BF75:BF82">FREQUENCY(AJ7:AJ195,BE75:BE82)</f>
        <v>#DIV/0!</v>
      </c>
      <c r="BG75" s="0"/>
      <c r="BH75" s="0"/>
      <c r="BI75" s="0"/>
      <c r="BJ75" s="0"/>
      <c r="BK75" s="73"/>
      <c r="BL75" s="0"/>
      <c r="BM75" s="0"/>
      <c r="CL75" s="49"/>
      <c r="CM75" s="50"/>
    </row>
    <row r="76" customFormat="false" ht="16" hidden="false" customHeight="false" outlineLevel="0" collapsed="false">
      <c r="A76" s="4"/>
      <c r="B76" s="4"/>
      <c r="C76" s="4"/>
      <c r="D76" s="4"/>
      <c r="E76" s="4"/>
      <c r="AE76" s="42"/>
      <c r="AF76" s="0"/>
      <c r="AG76" s="0"/>
      <c r="AH76" s="0"/>
      <c r="AI76" s="0"/>
      <c r="AJ76" s="0"/>
      <c r="AK76" s="0"/>
      <c r="AL76" s="0"/>
      <c r="AM76" s="0" t="e">
        <f aca="false">(AL76-AL75)/AL76*100</f>
        <v>#DIV/0!</v>
      </c>
      <c r="AN76" s="0" t="e">
        <f aca="false">(AK76-AK75)/AK76*100</f>
        <v>#DIV/0!</v>
      </c>
      <c r="AO76" s="0"/>
      <c r="AP76" s="0"/>
      <c r="AQ76" s="0"/>
      <c r="AR76" s="0"/>
      <c r="AS76" s="0"/>
      <c r="AT76" s="38"/>
      <c r="AU76" s="38"/>
      <c r="AV76" s="38"/>
      <c r="AW76" s="38"/>
      <c r="AX76" s="38"/>
      <c r="AY76" s="0"/>
      <c r="AZ76" s="0"/>
      <c r="BA76" s="0"/>
      <c r="BB76" s="0" t="s">
        <v>46</v>
      </c>
      <c r="BC76" s="47" t="n">
        <f aca="false">MAX(AJ7:AJ195)</f>
        <v>0</v>
      </c>
      <c r="BD76" s="0" t="s">
        <v>47</v>
      </c>
      <c r="BE76" s="48" t="inlineStr">
        <f aca="false">BC77-2*BC79</f>
        <is>
          <t/>
        </is>
      </c>
      <c r="BF76" s="0" t="e">
        <v>#DIV/0!</v>
      </c>
      <c r="BG76" s="0"/>
      <c r="BH76" s="0"/>
      <c r="BI76" s="0"/>
      <c r="BJ76" s="0"/>
      <c r="BK76" s="73"/>
      <c r="BL76" s="0"/>
      <c r="BM76" s="0"/>
      <c r="CL76" s="49"/>
      <c r="CM76" s="50"/>
    </row>
    <row r="77" customFormat="false" ht="15" hidden="false" customHeight="true" outlineLevel="0" collapsed="false">
      <c r="A77" s="4"/>
      <c r="B77" s="4"/>
      <c r="C77" s="4"/>
      <c r="D77" s="4"/>
      <c r="E77" s="4"/>
      <c r="AE77" s="42"/>
      <c r="AF77" s="0"/>
      <c r="AG77" s="0"/>
      <c r="AH77" s="0"/>
      <c r="AI77" s="0"/>
      <c r="AJ77" s="0"/>
      <c r="AK77" s="0"/>
      <c r="AL77" s="0"/>
      <c r="AM77" s="0" t="e">
        <f aca="false">(AL77-AL76)/AL77*100</f>
        <v>#DIV/0!</v>
      </c>
      <c r="AN77" s="0" t="e">
        <f aca="false">(AK77-AK76)/AK77*100</f>
        <v>#DIV/0!</v>
      </c>
      <c r="AO77" s="0"/>
      <c r="AP77" s="0"/>
      <c r="AQ77" s="0"/>
      <c r="AR77" s="0"/>
      <c r="AS77" s="0"/>
      <c r="AT77" s="38"/>
      <c r="AU77" s="38"/>
      <c r="AV77" s="38"/>
      <c r="AW77" s="38"/>
      <c r="AX77" s="38"/>
      <c r="AY77" s="0"/>
      <c r="AZ77" s="0"/>
      <c r="BA77" s="0"/>
      <c r="BB77" s="51" t="s">
        <v>49</v>
      </c>
      <c r="BC77" s="47" t="inlineStr">
        <f aca="false">AVERAGE(AJ7:AJ195)</f>
        <is>
          <t/>
        </is>
      </c>
      <c r="BD77" s="0" t="s">
        <v>50</v>
      </c>
      <c r="BE77" s="48" t="inlineStr">
        <f aca="false">BC77-BC79</f>
        <is>
          <t/>
        </is>
      </c>
      <c r="BF77" s="0" t="e">
        <v>#DIV/0!</v>
      </c>
      <c r="BG77" s="0"/>
      <c r="BH77" s="0"/>
      <c r="BI77" s="0"/>
      <c r="BJ77" s="0"/>
      <c r="BK77" s="73"/>
      <c r="BL77" s="0"/>
      <c r="BM77" s="0"/>
      <c r="CL77" s="49"/>
      <c r="CM77" s="50"/>
    </row>
    <row r="78" customFormat="false" ht="15" hidden="false" customHeight="true" outlineLevel="0" collapsed="false">
      <c r="A78" s="4"/>
      <c r="B78" s="4"/>
      <c r="C78" s="4"/>
      <c r="D78" s="4"/>
      <c r="E78" s="4"/>
      <c r="AE78" s="42"/>
      <c r="AF78" s="0"/>
      <c r="AG78" s="0"/>
      <c r="AH78" s="0"/>
      <c r="AI78" s="0"/>
      <c r="AJ78" s="0"/>
      <c r="AK78" s="0"/>
      <c r="AL78" s="0"/>
      <c r="AM78" s="0" t="e">
        <f aca="false">(AL78-AL77)/AL78*100</f>
        <v>#DIV/0!</v>
      </c>
      <c r="AN78" s="0" t="e">
        <f aca="false">(AK78-AK77)/AK78*100</f>
        <v>#DIV/0!</v>
      </c>
      <c r="AO78" s="0"/>
      <c r="AP78" s="0"/>
      <c r="AQ78" s="0"/>
      <c r="AR78" s="0"/>
      <c r="AS78" s="0"/>
      <c r="AT78" s="38"/>
      <c r="AU78" s="38"/>
      <c r="AV78" s="38"/>
      <c r="AW78" s="38"/>
      <c r="AX78" s="38"/>
      <c r="AY78" s="0"/>
      <c r="AZ78" s="0"/>
      <c r="BA78" s="0"/>
      <c r="BB78" s="51" t="s">
        <v>52</v>
      </c>
      <c r="BC78" s="47" t="inlineStr">
        <f aca="false">VAR(AJ7:AJ195)</f>
        <is>
          <t/>
        </is>
      </c>
      <c r="BD78" s="0" t="s">
        <v>53</v>
      </c>
      <c r="BE78" s="48" t="inlineStr">
        <f aca="false">BC77</f>
        <is>
          <t/>
        </is>
      </c>
      <c r="BF78" s="0" t="e">
        <v>#DIV/0!</v>
      </c>
      <c r="BG78" s="0"/>
      <c r="BH78" s="0"/>
      <c r="BI78" s="0"/>
      <c r="BJ78" s="0"/>
      <c r="BK78" s="73"/>
      <c r="BL78" s="0"/>
      <c r="BM78" s="0"/>
      <c r="CL78" s="49"/>
      <c r="CM78" s="50"/>
    </row>
    <row r="79" customFormat="false" ht="15" hidden="false" customHeight="true" outlineLevel="0" collapsed="false">
      <c r="A79" s="4"/>
      <c r="B79" s="4"/>
      <c r="C79" s="4"/>
      <c r="D79" s="4"/>
      <c r="E79" s="4"/>
      <c r="AE79" s="42"/>
      <c r="AF79" s="0"/>
      <c r="AG79" s="0"/>
      <c r="AH79" s="0"/>
      <c r="AI79" s="0"/>
      <c r="AJ79" s="0"/>
      <c r="AK79" s="0"/>
      <c r="AL79" s="0"/>
      <c r="AM79" s="0" t="e">
        <f aca="false">(AL79-AL78)/AL79*100</f>
        <v>#DIV/0!</v>
      </c>
      <c r="AN79" s="0" t="e">
        <f aca="false">(AK79-AK78)/AK79*100</f>
        <v>#DIV/0!</v>
      </c>
      <c r="AO79" s="0"/>
      <c r="AP79" s="0"/>
      <c r="AQ79" s="0"/>
      <c r="AR79" s="0"/>
      <c r="AS79" s="0"/>
      <c r="AT79" s="38"/>
      <c r="AU79" s="38"/>
      <c r="AV79" s="38"/>
      <c r="AW79" s="38"/>
      <c r="AX79" s="38"/>
      <c r="AY79" s="0"/>
      <c r="AZ79" s="0"/>
      <c r="BA79" s="0"/>
      <c r="BB79" s="51" t="s">
        <v>55</v>
      </c>
      <c r="BC79" s="47" t="e">
        <f aca="false">STDEV(AJ7:AJ195)</f>
        <v>#DIV/0!</v>
      </c>
      <c r="BD79" s="0" t="s">
        <v>56</v>
      </c>
      <c r="BE79" s="48" t="inlineStr">
        <f aca="false">BC77+BC79</f>
        <is>
          <t/>
        </is>
      </c>
      <c r="BF79" s="0" t="e">
        <v>#DIV/0!</v>
      </c>
      <c r="BG79" s="0"/>
      <c r="BH79" s="0"/>
      <c r="BI79" s="0"/>
      <c r="BJ79" s="0"/>
      <c r="BK79" s="73"/>
      <c r="BL79" s="0"/>
      <c r="BM79" s="0"/>
      <c r="CL79" s="49"/>
      <c r="CM79" s="50"/>
    </row>
    <row r="80" customFormat="false" ht="15" hidden="false" customHeight="true" outlineLevel="0" collapsed="false">
      <c r="A80" s="4"/>
      <c r="B80" s="4"/>
      <c r="C80" s="4"/>
      <c r="D80" s="4"/>
      <c r="E80" s="4"/>
      <c r="AE80" s="42"/>
      <c r="AF80" s="0"/>
      <c r="AG80" s="0"/>
      <c r="AH80" s="0"/>
      <c r="AI80" s="0"/>
      <c r="AJ80" s="0"/>
      <c r="AK80" s="0"/>
      <c r="AL80" s="0"/>
      <c r="AM80" s="0" t="e">
        <f aca="false">(AL80-AL79)/AL80*100</f>
        <v>#DIV/0!</v>
      </c>
      <c r="AN80" s="0" t="e">
        <f aca="false">(AK80-AK79)/AK80*100</f>
        <v>#DIV/0!</v>
      </c>
      <c r="AO80" s="0"/>
      <c r="AP80" s="0"/>
      <c r="AQ80" s="0"/>
      <c r="AR80" s="0"/>
      <c r="AS80" s="0"/>
      <c r="AT80" s="38"/>
      <c r="AU80" s="38"/>
      <c r="AV80" s="38"/>
      <c r="AW80" s="38"/>
      <c r="AX80" s="38"/>
      <c r="AY80" s="0"/>
      <c r="AZ80" s="0"/>
      <c r="BA80" s="0"/>
      <c r="BB80" s="0"/>
      <c r="BC80" s="0"/>
      <c r="BD80" s="0" t="s">
        <v>58</v>
      </c>
      <c r="BE80" s="48" t="inlineStr">
        <f aca="false">BC77+2*BC79</f>
        <is>
          <t/>
        </is>
      </c>
      <c r="BF80" s="0" t="e">
        <v>#DIV/0!</v>
      </c>
      <c r="BG80" s="0"/>
      <c r="BH80" s="0"/>
      <c r="BI80" s="0"/>
      <c r="BJ80" s="0"/>
      <c r="BK80" s="73"/>
      <c r="BL80" s="0"/>
      <c r="BM80" s="0"/>
      <c r="CL80" s="49"/>
      <c r="CM80" s="50"/>
    </row>
    <row r="81" customFormat="false" ht="15" hidden="false" customHeight="true" outlineLevel="0" collapsed="false">
      <c r="A81" s="4"/>
      <c r="B81" s="4"/>
      <c r="C81" s="4"/>
      <c r="D81" s="4"/>
      <c r="E81" s="4"/>
      <c r="AE81" s="42"/>
      <c r="AF81" s="0"/>
      <c r="AG81" s="0"/>
      <c r="AH81" s="0"/>
      <c r="AI81" s="0"/>
      <c r="AJ81" s="0"/>
      <c r="AK81" s="0"/>
      <c r="AL81" s="0"/>
      <c r="AM81" s="0" t="e">
        <f aca="false">(AL81-AL80)/AL81*100</f>
        <v>#DIV/0!</v>
      </c>
      <c r="AN81" s="0" t="e">
        <f aca="false">(AK81-AK80)/AK81*100</f>
        <v>#DIV/0!</v>
      </c>
      <c r="AO81" s="0"/>
      <c r="AP81" s="0"/>
      <c r="AQ81" s="0"/>
      <c r="AR81" s="0"/>
      <c r="AS81" s="0"/>
      <c r="AT81" s="38"/>
      <c r="AU81" s="38"/>
      <c r="AV81" s="38"/>
      <c r="AW81" s="38"/>
      <c r="AX81" s="38"/>
      <c r="AY81" s="0"/>
      <c r="AZ81" s="0"/>
      <c r="BA81" s="0"/>
      <c r="BB81" s="0"/>
      <c r="BC81" s="0"/>
      <c r="BD81" s="0" t="s">
        <v>59</v>
      </c>
      <c r="BE81" s="48" t="inlineStr">
        <f aca="false">BC77+3*BC79</f>
        <is>
          <t/>
        </is>
      </c>
      <c r="BF81" s="0" t="e">
        <v>#DIV/0!</v>
      </c>
      <c r="BG81" s="0"/>
      <c r="BH81" s="0"/>
      <c r="BI81" s="0"/>
      <c r="BJ81" s="0"/>
      <c r="BK81" s="73"/>
      <c r="BL81" s="0"/>
      <c r="BM81" s="0"/>
      <c r="CL81" s="49"/>
      <c r="CM81" s="50"/>
    </row>
    <row r="82" customFormat="false" ht="15" hidden="false" customHeight="true" outlineLevel="0" collapsed="false">
      <c r="A82" s="4"/>
      <c r="B82" s="4"/>
      <c r="C82" s="4"/>
      <c r="D82" s="4"/>
      <c r="E82" s="4"/>
      <c r="AE82" s="42"/>
      <c r="AF82" s="0"/>
      <c r="AG82" s="0"/>
      <c r="AH82" s="0"/>
      <c r="AI82" s="0"/>
      <c r="AJ82" s="0"/>
      <c r="AK82" s="0"/>
      <c r="AL82" s="0"/>
      <c r="AM82" s="0" t="e">
        <f aca="false">(AL82-AL81)/AL82*100</f>
        <v>#DIV/0!</v>
      </c>
      <c r="AN82" s="0" t="e">
        <f aca="false">(AK82-AK81)/AK82*100</f>
        <v>#DIV/0!</v>
      </c>
      <c r="AO82" s="0"/>
      <c r="AP82" s="0"/>
      <c r="AQ82" s="0"/>
      <c r="AR82" s="0"/>
      <c r="AS82" s="0"/>
      <c r="AT82" s="38"/>
      <c r="AU82" s="38"/>
      <c r="AV82" s="38"/>
      <c r="AW82" s="38"/>
      <c r="AX82" s="38"/>
      <c r="AY82" s="0"/>
      <c r="AZ82" s="0"/>
      <c r="BA82" s="0"/>
      <c r="BB82" s="0"/>
      <c r="BC82" s="0"/>
      <c r="BD82" s="0" t="s">
        <v>62</v>
      </c>
      <c r="BE82" s="0"/>
      <c r="BF82" s="0" t="e">
        <v>#DIV/0!</v>
      </c>
      <c r="BG82" s="0"/>
      <c r="BH82" s="0"/>
      <c r="BI82" s="0"/>
      <c r="BJ82" s="0"/>
      <c r="BK82" s="73"/>
      <c r="BL82" s="0"/>
      <c r="BM82" s="0"/>
      <c r="CG82" s="28"/>
      <c r="CL82" s="49"/>
      <c r="CM82" s="50"/>
    </row>
    <row r="83" customFormat="false" ht="15" hidden="false" customHeight="true" outlineLevel="0" collapsed="false">
      <c r="A83" s="4"/>
      <c r="B83" s="4"/>
      <c r="C83" s="4"/>
      <c r="D83" s="4"/>
      <c r="E83" s="4"/>
      <c r="AE83" s="42"/>
      <c r="AF83" s="0"/>
      <c r="AG83" s="0"/>
      <c r="AH83" s="0"/>
      <c r="AI83" s="0"/>
      <c r="AJ83" s="0"/>
      <c r="AK83" s="0"/>
      <c r="AL83" s="0"/>
      <c r="AM83" s="0" t="e">
        <f aca="false">(AL83-AL82)/AL83*100</f>
        <v>#DIV/0!</v>
      </c>
      <c r="AN83" s="0" t="e">
        <f aca="false">(AK83-AK82)/AK83*100</f>
        <v>#DIV/0!</v>
      </c>
      <c r="AO83" s="0"/>
      <c r="AP83" s="0"/>
      <c r="AQ83" s="0"/>
      <c r="AR83" s="0"/>
      <c r="AS83" s="0"/>
      <c r="AT83" s="38"/>
      <c r="AU83" s="38"/>
      <c r="AV83" s="38"/>
      <c r="AW83" s="38"/>
      <c r="AX83" s="38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73"/>
      <c r="BL83" s="0"/>
      <c r="BM83" s="0"/>
      <c r="CG83" s="28"/>
      <c r="CL83" s="49"/>
      <c r="CM83" s="50"/>
    </row>
    <row r="84" customFormat="false" ht="15" hidden="false" customHeight="true" outlineLevel="0" collapsed="false">
      <c r="A84" s="4"/>
      <c r="B84" s="4"/>
      <c r="C84" s="4"/>
      <c r="D84" s="4"/>
      <c r="E84" s="4"/>
      <c r="AE84" s="42"/>
      <c r="AF84" s="0"/>
      <c r="AG84" s="0"/>
      <c r="AH84" s="0"/>
      <c r="AI84" s="0"/>
      <c r="AJ84" s="0"/>
      <c r="AK84" s="0"/>
      <c r="AL84" s="0"/>
      <c r="AM84" s="0" t="e">
        <f aca="false">(AL84-AL83)/AL84*100</f>
        <v>#DIV/0!</v>
      </c>
      <c r="AN84" s="0" t="e">
        <f aca="false">(AK84-AK83)/AK84*100</f>
        <v>#DIV/0!</v>
      </c>
      <c r="AO84" s="0"/>
      <c r="AP84" s="0"/>
      <c r="AQ84" s="0"/>
      <c r="AR84" s="0"/>
      <c r="AS84" s="0"/>
      <c r="AT84" s="38"/>
      <c r="AU84" s="38"/>
      <c r="AV84" s="38"/>
      <c r="AW84" s="38"/>
      <c r="AX84" s="38"/>
      <c r="AY84" s="0"/>
      <c r="AZ84" s="0"/>
      <c r="BA84" s="0"/>
      <c r="BB84" s="38" t="s">
        <v>64</v>
      </c>
      <c r="BC84" s="0" t="s">
        <v>65</v>
      </c>
      <c r="BD84" s="60" t="inlineStr">
        <f aca="false">_xlfn.NORM.DIST($F$8,$BC$77,$BC$79,1)</f>
        <is>
          <t/>
        </is>
      </c>
      <c r="BE84" s="0" t="s">
        <v>66</v>
      </c>
      <c r="BF84" s="0" t="n">
        <f aca="false">$F$8</f>
        <v>0</v>
      </c>
      <c r="BG84" s="0"/>
      <c r="BH84" s="0"/>
      <c r="BI84" s="0"/>
      <c r="BJ84" s="0"/>
      <c r="BK84" s="73"/>
      <c r="BL84" s="0"/>
      <c r="BM84" s="0"/>
      <c r="CG84" s="28"/>
      <c r="CL84" s="49"/>
      <c r="CM84" s="50"/>
    </row>
    <row r="85" customFormat="false" ht="18" hidden="false" customHeight="true" outlineLevel="0" collapsed="false">
      <c r="A85" s="4"/>
      <c r="B85" s="4"/>
      <c r="C85" s="11"/>
      <c r="D85" s="11"/>
      <c r="E85" s="11"/>
      <c r="AE85" s="42"/>
      <c r="AF85" s="0"/>
      <c r="AG85" s="0"/>
      <c r="AH85" s="0"/>
      <c r="AI85" s="0"/>
      <c r="AJ85" s="0"/>
      <c r="AK85" s="0"/>
      <c r="AL85" s="0"/>
      <c r="AM85" s="0" t="e">
        <f aca="false">(AL85-AL84)/AL85*100</f>
        <v>#DIV/0!</v>
      </c>
      <c r="AN85" s="0" t="e">
        <f aca="false">(AK85-AK84)/AK85*100</f>
        <v>#DIV/0!</v>
      </c>
      <c r="AO85" s="0"/>
      <c r="AP85" s="0"/>
      <c r="AQ85" s="0"/>
      <c r="AR85" s="0"/>
      <c r="AS85" s="0"/>
      <c r="AT85" s="38"/>
      <c r="AU85" s="38"/>
      <c r="AV85" s="38"/>
      <c r="AW85" s="38"/>
      <c r="AX85" s="38"/>
      <c r="AY85" s="0"/>
      <c r="AZ85" s="0"/>
      <c r="BA85" s="0"/>
      <c r="BB85" s="0"/>
      <c r="BC85" s="0" t="s">
        <v>68</v>
      </c>
      <c r="BD85" s="63" t="inlineStr">
        <f aca="false">((COUNTIF(AJ7:AJ195,"&lt;"&amp;$F$8))/(COUNT(AJ7:AJ195)))</f>
        <is>
          <t/>
        </is>
      </c>
      <c r="BE85" s="0" t="s">
        <v>69</v>
      </c>
      <c r="BF85" s="0" t="n">
        <f aca="false">$F$8</f>
        <v>0</v>
      </c>
      <c r="BG85" s="0"/>
      <c r="BH85" s="0"/>
      <c r="BI85" s="0"/>
      <c r="BJ85" s="0"/>
      <c r="BK85" s="73"/>
      <c r="BL85" s="0"/>
      <c r="BM85" s="0"/>
      <c r="CG85" s="28"/>
      <c r="CL85" s="49"/>
      <c r="CM85" s="50"/>
    </row>
    <row r="86" customFormat="false" ht="15" hidden="false" customHeight="true" outlineLevel="0" collapsed="false">
      <c r="A86" s="4"/>
      <c r="B86" s="4"/>
      <c r="C86" s="11"/>
      <c r="D86" s="11"/>
      <c r="E86" s="11"/>
      <c r="AE86" s="42"/>
      <c r="AF86" s="0"/>
      <c r="AG86" s="0"/>
      <c r="AH86" s="0"/>
      <c r="AI86" s="0"/>
      <c r="AJ86" s="0"/>
      <c r="AK86" s="0"/>
      <c r="AL86" s="0"/>
      <c r="AM86" s="0" t="e">
        <f aca="false">(AL86-AL85)/AL86*100</f>
        <v>#DIV/0!</v>
      </c>
      <c r="AN86" s="0" t="e">
        <f aca="false">(AK86-AK85)/AK86*100</f>
        <v>#DIV/0!</v>
      </c>
      <c r="AO86" s="0"/>
      <c r="AP86" s="0"/>
      <c r="AQ86" s="0"/>
      <c r="AR86" s="0"/>
      <c r="AS86" s="0"/>
      <c r="AT86" s="38"/>
      <c r="AU86" s="38"/>
      <c r="AV86" s="38"/>
      <c r="AW86" s="38"/>
      <c r="AX86" s="38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73"/>
      <c r="BL86" s="0"/>
      <c r="BM86" s="0"/>
      <c r="CG86" s="28"/>
      <c r="CL86" s="49"/>
      <c r="CM86" s="50"/>
    </row>
    <row r="87" customFormat="false" ht="15" hidden="false" customHeight="true" outlineLevel="0" collapsed="false">
      <c r="A87" s="4"/>
      <c r="B87" s="4"/>
      <c r="C87" s="11"/>
      <c r="D87" s="11"/>
      <c r="E87" s="11"/>
      <c r="AE87" s="42"/>
      <c r="AF87" s="0"/>
      <c r="AG87" s="0"/>
      <c r="AH87" s="0"/>
      <c r="AI87" s="0"/>
      <c r="AJ87" s="0"/>
      <c r="AK87" s="0"/>
      <c r="AL87" s="0"/>
      <c r="AM87" s="0" t="e">
        <f aca="false">(AL87-AL86)/AL87*100</f>
        <v>#DIV/0!</v>
      </c>
      <c r="AN87" s="0" t="e">
        <f aca="false">(AK87-AK86)/AK87*100</f>
        <v>#DIV/0!</v>
      </c>
      <c r="AO87" s="0"/>
      <c r="AP87" s="0"/>
      <c r="AQ87" s="0"/>
      <c r="AR87" s="0"/>
      <c r="AS87" s="0"/>
      <c r="AT87" s="38"/>
      <c r="AU87" s="38"/>
      <c r="AV87" s="38"/>
      <c r="AW87" s="38"/>
      <c r="AX87" s="38"/>
      <c r="AY87" s="0"/>
      <c r="BL87" s="0"/>
      <c r="BM87" s="0"/>
      <c r="CG87" s="28"/>
      <c r="CL87" s="49"/>
      <c r="CM87" s="50"/>
    </row>
    <row r="88" customFormat="false" ht="15" hidden="false" customHeight="true" outlineLevel="0" collapsed="false">
      <c r="A88" s="4"/>
      <c r="B88" s="4"/>
      <c r="C88" s="11"/>
      <c r="D88" s="11"/>
      <c r="E88" s="11"/>
      <c r="AE88" s="42"/>
      <c r="AF88" s="0"/>
      <c r="AG88" s="0"/>
      <c r="AH88" s="0"/>
      <c r="AI88" s="0"/>
      <c r="AJ88" s="0"/>
      <c r="AK88" s="0"/>
      <c r="AL88" s="0"/>
      <c r="AM88" s="0" t="e">
        <f aca="false">(AL88-AL87)/AL88*100</f>
        <v>#DIV/0!</v>
      </c>
      <c r="AN88" s="0" t="e">
        <f aca="false">(AK88-AK87)/AK88*100</f>
        <v>#DIV/0!</v>
      </c>
      <c r="AO88" s="0"/>
      <c r="AP88" s="0"/>
      <c r="AQ88" s="0"/>
      <c r="AR88" s="0"/>
      <c r="AS88" s="0"/>
      <c r="AT88" s="38"/>
      <c r="AU88" s="38"/>
      <c r="AV88" s="38"/>
      <c r="AW88" s="38"/>
      <c r="AX88" s="38"/>
      <c r="AY88" s="0"/>
      <c r="BL88" s="0"/>
      <c r="BM88" s="0"/>
      <c r="CG88" s="28"/>
      <c r="CL88" s="49"/>
      <c r="CM88" s="50"/>
    </row>
    <row r="89" customFormat="false" ht="15" hidden="false" customHeight="true" outlineLevel="0" collapsed="false">
      <c r="A89" s="4"/>
      <c r="B89" s="4"/>
      <c r="C89" s="11"/>
      <c r="D89" s="11"/>
      <c r="E89" s="11"/>
      <c r="AE89" s="42"/>
      <c r="AF89" s="0"/>
      <c r="AG89" s="0"/>
      <c r="AH89" s="0"/>
      <c r="AI89" s="0"/>
      <c r="AJ89" s="0"/>
      <c r="AK89" s="0"/>
      <c r="AL89" s="0"/>
      <c r="AM89" s="0" t="e">
        <f aca="false">(AL89-AL88)/AL89*100</f>
        <v>#DIV/0!</v>
      </c>
      <c r="AN89" s="0" t="e">
        <f aca="false">(AK89-AK88)/AK89*100</f>
        <v>#DIV/0!</v>
      </c>
      <c r="AO89" s="0"/>
      <c r="AP89" s="0"/>
      <c r="AQ89" s="0"/>
      <c r="AR89" s="0"/>
      <c r="AS89" s="0"/>
      <c r="AT89" s="38"/>
      <c r="AU89" s="38"/>
      <c r="AV89" s="38"/>
      <c r="AW89" s="38"/>
      <c r="AX89" s="38"/>
      <c r="AY89" s="0"/>
      <c r="BL89" s="0"/>
      <c r="BM89" s="0"/>
      <c r="CG89" s="28"/>
      <c r="CL89" s="49"/>
      <c r="CM89" s="50"/>
    </row>
    <row r="90" customFormat="false" ht="15" hidden="false" customHeight="true" outlineLevel="0" collapsed="false">
      <c r="A90" s="4"/>
      <c r="B90" s="4"/>
      <c r="C90" s="11"/>
      <c r="D90" s="11"/>
      <c r="E90" s="11"/>
      <c r="AE90" s="42"/>
      <c r="AF90" s="0"/>
      <c r="AG90" s="0"/>
      <c r="AH90" s="0"/>
      <c r="AI90" s="0"/>
      <c r="AJ90" s="0"/>
      <c r="AK90" s="0"/>
      <c r="AL90" s="0"/>
      <c r="AM90" s="0" t="e">
        <f aca="false">(AL90-AL89)/AL90*100</f>
        <v>#DIV/0!</v>
      </c>
      <c r="AN90" s="0" t="e">
        <f aca="false">(AK90-AK89)/AK90*100</f>
        <v>#DIV/0!</v>
      </c>
      <c r="AO90" s="0"/>
      <c r="AP90" s="0"/>
      <c r="AQ90" s="0"/>
      <c r="AR90" s="0"/>
      <c r="AS90" s="0"/>
      <c r="AT90" s="38"/>
      <c r="AU90" s="38"/>
      <c r="AV90" s="38"/>
      <c r="AW90" s="38"/>
      <c r="AX90" s="38"/>
      <c r="AY90" s="0"/>
      <c r="BL90" s="0"/>
      <c r="BM90" s="0"/>
      <c r="CG90" s="28"/>
      <c r="CL90" s="49"/>
      <c r="CM90" s="50"/>
    </row>
    <row r="91" customFormat="false" ht="15" hidden="false" customHeight="true" outlineLevel="0" collapsed="false">
      <c r="A91" s="4"/>
      <c r="B91" s="4"/>
      <c r="C91" s="11"/>
      <c r="D91" s="11"/>
      <c r="E91" s="11"/>
      <c r="AE91" s="42"/>
      <c r="AF91" s="0"/>
      <c r="AG91" s="0"/>
      <c r="AH91" s="0"/>
      <c r="AI91" s="0"/>
      <c r="AJ91" s="0"/>
      <c r="AK91" s="0"/>
      <c r="AL91" s="0"/>
      <c r="AM91" s="0" t="e">
        <f aca="false">(AL91-AL90)/AL91*100</f>
        <v>#DIV/0!</v>
      </c>
      <c r="AN91" s="0" t="e">
        <f aca="false">(AK91-AK90)/AK91*100</f>
        <v>#DIV/0!</v>
      </c>
      <c r="AO91" s="0"/>
      <c r="AP91" s="0"/>
      <c r="AQ91" s="0"/>
      <c r="AR91" s="0"/>
      <c r="AS91" s="0"/>
      <c r="AT91" s="38"/>
      <c r="AU91" s="38"/>
      <c r="AV91" s="38"/>
      <c r="AW91" s="38"/>
      <c r="AX91" s="38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73"/>
      <c r="BL91" s="0"/>
      <c r="BM91" s="0"/>
      <c r="CG91" s="28"/>
      <c r="CL91" s="49"/>
      <c r="CM91" s="50"/>
    </row>
    <row r="92" customFormat="false" ht="15" hidden="false" customHeight="true" outlineLevel="0" collapsed="false">
      <c r="A92" s="4"/>
      <c r="B92" s="4"/>
      <c r="C92" s="11"/>
      <c r="D92" s="11"/>
      <c r="E92" s="11"/>
      <c r="AE92" s="42"/>
      <c r="AF92" s="0"/>
      <c r="AG92" s="0"/>
      <c r="AH92" s="0"/>
      <c r="AI92" s="0"/>
      <c r="AJ92" s="0"/>
      <c r="AK92" s="0"/>
      <c r="AL92" s="0"/>
      <c r="AM92" s="0" t="e">
        <f aca="false">(AL92-AL91)/AL92*100</f>
        <v>#DIV/0!</v>
      </c>
      <c r="AN92" s="0" t="e">
        <f aca="false">(AK92-AK91)/AK92*100</f>
        <v>#DIV/0!</v>
      </c>
      <c r="AO92" s="0"/>
      <c r="AP92" s="0"/>
      <c r="AQ92" s="0"/>
      <c r="AR92" s="0"/>
      <c r="AS92" s="0"/>
      <c r="AT92" s="38"/>
      <c r="AU92" s="38"/>
      <c r="AV92" s="38"/>
      <c r="AW92" s="38"/>
      <c r="AX92" s="38"/>
      <c r="AY92" s="0"/>
      <c r="BL92" s="0"/>
      <c r="BM92" s="0"/>
      <c r="CG92" s="28"/>
      <c r="CL92" s="49"/>
      <c r="CM92" s="50"/>
    </row>
    <row r="93" customFormat="false" ht="15" hidden="false" customHeight="true" outlineLevel="0" collapsed="false">
      <c r="A93" s="4"/>
      <c r="B93" s="4"/>
      <c r="C93" s="11"/>
      <c r="D93" s="11"/>
      <c r="E93" s="11"/>
      <c r="AE93" s="42"/>
      <c r="AF93" s="0"/>
      <c r="AG93" s="0"/>
      <c r="AH93" s="0"/>
      <c r="AI93" s="0"/>
      <c r="AJ93" s="0"/>
      <c r="AK93" s="0"/>
      <c r="AL93" s="0"/>
      <c r="AM93" s="0" t="e">
        <f aca="false">(AL93-AL92)/AL93*100</f>
        <v>#DIV/0!</v>
      </c>
      <c r="AN93" s="0" t="e">
        <f aca="false">(AK93-AK92)/AK93*100</f>
        <v>#DIV/0!</v>
      </c>
      <c r="AO93" s="0"/>
      <c r="AP93" s="0"/>
      <c r="AQ93" s="0"/>
      <c r="AR93" s="0"/>
      <c r="AS93" s="0"/>
      <c r="AT93" s="38"/>
      <c r="AU93" s="38"/>
      <c r="AV93" s="38"/>
      <c r="AW93" s="38"/>
      <c r="AX93" s="38"/>
      <c r="AY93" s="0"/>
      <c r="BL93" s="0"/>
      <c r="BM93" s="0"/>
      <c r="CG93" s="28"/>
      <c r="CL93" s="49"/>
      <c r="CM93" s="50"/>
    </row>
    <row r="94" customFormat="false" ht="15" hidden="false" customHeight="true" outlineLevel="0" collapsed="false">
      <c r="A94" s="4"/>
      <c r="B94" s="4"/>
      <c r="C94" s="11"/>
      <c r="D94" s="11"/>
      <c r="E94" s="11"/>
      <c r="AE94" s="42"/>
      <c r="AF94" s="0"/>
      <c r="AG94" s="0"/>
      <c r="AH94" s="0"/>
      <c r="AI94" s="0"/>
      <c r="AJ94" s="0"/>
      <c r="AK94" s="0"/>
      <c r="AL94" s="0"/>
      <c r="AM94" s="0" t="e">
        <f aca="false">(AL94-AL93)/AL94*100</f>
        <v>#DIV/0!</v>
      </c>
      <c r="AN94" s="0" t="e">
        <f aca="false">(AK94-AK93)/AK94*100</f>
        <v>#DIV/0!</v>
      </c>
      <c r="AO94" s="0"/>
      <c r="AP94" s="0"/>
      <c r="AQ94" s="0"/>
      <c r="AR94" s="0"/>
      <c r="AS94" s="0"/>
      <c r="AT94" s="38"/>
      <c r="AU94" s="38"/>
      <c r="AV94" s="38"/>
      <c r="AW94" s="38"/>
      <c r="AX94" s="38"/>
      <c r="AY94" s="0"/>
      <c r="BL94" s="0"/>
      <c r="BM94" s="0"/>
      <c r="CG94" s="28"/>
      <c r="CL94" s="49"/>
      <c r="CM94" s="50"/>
    </row>
    <row r="95" customFormat="false" ht="15" hidden="false" customHeight="true" outlineLevel="0" collapsed="false">
      <c r="A95" s="4"/>
      <c r="B95" s="4"/>
      <c r="C95" s="11"/>
      <c r="D95" s="11"/>
      <c r="E95" s="11"/>
      <c r="AE95" s="42"/>
      <c r="AF95" s="0"/>
      <c r="AG95" s="0"/>
      <c r="AH95" s="0"/>
      <c r="AI95" s="0"/>
      <c r="AJ95" s="0"/>
      <c r="AK95" s="0"/>
      <c r="AL95" s="0"/>
      <c r="AM95" s="0" t="e">
        <f aca="false">(AL95-AL94)/AL95*100</f>
        <v>#DIV/0!</v>
      </c>
      <c r="AN95" s="0" t="e">
        <f aca="false">(AK95-AK94)/AK95*100</f>
        <v>#DIV/0!</v>
      </c>
      <c r="AO95" s="0"/>
      <c r="AP95" s="0"/>
      <c r="AQ95" s="0"/>
      <c r="AR95" s="0"/>
      <c r="AS95" s="0"/>
      <c r="AT95" s="38"/>
      <c r="AU95" s="38"/>
      <c r="AV95" s="38"/>
      <c r="AW95" s="38"/>
      <c r="AX95" s="38"/>
      <c r="AY95" s="0"/>
      <c r="AZ95" s="35" t="s">
        <v>72</v>
      </c>
      <c r="BL95" s="0"/>
      <c r="BM95" s="0"/>
      <c r="CG95" s="28"/>
      <c r="CL95" s="49"/>
      <c r="CM95" s="50"/>
    </row>
    <row r="96" customFormat="false" ht="15" hidden="false" customHeight="true" outlineLevel="0" collapsed="false">
      <c r="A96" s="4"/>
      <c r="B96" s="4"/>
      <c r="C96" s="4"/>
      <c r="D96" s="4"/>
      <c r="E96" s="4"/>
      <c r="AE96" s="42"/>
      <c r="AF96" s="0"/>
      <c r="AG96" s="0"/>
      <c r="AH96" s="0"/>
      <c r="AI96" s="0"/>
      <c r="AJ96" s="0"/>
      <c r="AK96" s="0"/>
      <c r="AL96" s="0"/>
      <c r="AM96" s="0" t="e">
        <f aca="false">(AL96-AL95)/AL96*100</f>
        <v>#DIV/0!</v>
      </c>
      <c r="AN96" s="0" t="e">
        <f aca="false">(AK96-AK95)/AK96*100</f>
        <v>#DIV/0!</v>
      </c>
      <c r="AO96" s="0"/>
      <c r="AP96" s="0"/>
      <c r="AQ96" s="0"/>
      <c r="AR96" s="0"/>
      <c r="AS96" s="0"/>
      <c r="AT96" s="38"/>
      <c r="AU96" s="38"/>
      <c r="AV96" s="38"/>
      <c r="AW96" s="38"/>
      <c r="AX96" s="38"/>
      <c r="AY96" s="0"/>
      <c r="AZ96" s="74" t="s">
        <v>78</v>
      </c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72"/>
      <c r="BL96" s="0"/>
      <c r="BM96" s="0"/>
      <c r="CG96" s="28"/>
      <c r="CL96" s="49"/>
      <c r="CM96" s="50"/>
    </row>
    <row r="97" customFormat="false" ht="15" hidden="false" customHeight="true" outlineLevel="0" collapsed="false">
      <c r="A97" s="4"/>
      <c r="B97" s="4"/>
      <c r="C97" s="11"/>
      <c r="D97" s="11"/>
      <c r="E97" s="11"/>
      <c r="AE97" s="42"/>
      <c r="AF97" s="0"/>
      <c r="AG97" s="0"/>
      <c r="AH97" s="0"/>
      <c r="AI97" s="0"/>
      <c r="AJ97" s="0"/>
      <c r="AK97" s="0"/>
      <c r="AL97" s="0"/>
      <c r="AM97" s="0" t="e">
        <f aca="false">(AL97-AL96)/AL97*100</f>
        <v>#DIV/0!</v>
      </c>
      <c r="AN97" s="0" t="e">
        <f aca="false">(AK97-AK96)/AK97*100</f>
        <v>#DIV/0!</v>
      </c>
      <c r="AO97" s="0"/>
      <c r="AP97" s="0"/>
      <c r="AQ97" s="0"/>
      <c r="AR97" s="0"/>
      <c r="AS97" s="0"/>
      <c r="AT97" s="38"/>
      <c r="AU97" s="38"/>
      <c r="AV97" s="38"/>
      <c r="AW97" s="38"/>
      <c r="AX97" s="38"/>
      <c r="AY97" s="0"/>
      <c r="AZ97" s="69" t="s">
        <v>74</v>
      </c>
      <c r="BA97" s="69" t="inlineStr">
        <f aca="false">SLOPE(AJ7:AJ195,AE7:AE195)</f>
        <is>
          <t/>
        </is>
      </c>
      <c r="BB97" s="69"/>
      <c r="BC97" s="69"/>
      <c r="BD97" s="69"/>
      <c r="BE97" s="69"/>
      <c r="BF97" s="69"/>
      <c r="BG97" s="0"/>
      <c r="BH97" s="0"/>
      <c r="BI97" s="0"/>
      <c r="BJ97" s="0"/>
      <c r="BK97" s="73"/>
      <c r="BL97" s="0"/>
      <c r="BM97" s="0"/>
      <c r="CG97" s="28"/>
      <c r="CL97" s="49"/>
      <c r="CM97" s="50"/>
    </row>
    <row r="98" customFormat="false" ht="15" hidden="false" customHeight="true" outlineLevel="0" collapsed="false">
      <c r="A98" s="4"/>
      <c r="B98" s="4"/>
      <c r="C98" s="11"/>
      <c r="D98" s="11"/>
      <c r="E98" s="11"/>
      <c r="AE98" s="42"/>
      <c r="AF98" s="0"/>
      <c r="AG98" s="0"/>
      <c r="AH98" s="0"/>
      <c r="AI98" s="0"/>
      <c r="AJ98" s="0"/>
      <c r="AK98" s="0"/>
      <c r="AL98" s="0"/>
      <c r="AM98" s="0" t="e">
        <f aca="false">(AL98-AL97)/AL98*100</f>
        <v>#DIV/0!</v>
      </c>
      <c r="AN98" s="0" t="e">
        <f aca="false">(AK98-AK97)/AK98*100</f>
        <v>#DIV/0!</v>
      </c>
      <c r="AO98" s="0"/>
      <c r="AP98" s="0"/>
      <c r="AQ98" s="0"/>
      <c r="AR98" s="0"/>
      <c r="AS98" s="0"/>
      <c r="AT98" s="38"/>
      <c r="AU98" s="38"/>
      <c r="AV98" s="38"/>
      <c r="AW98" s="38"/>
      <c r="AX98" s="38"/>
      <c r="AY98" s="0"/>
      <c r="AZ98" s="69" t="s">
        <v>75</v>
      </c>
      <c r="BA98" s="70" t="inlineStr">
        <f aca="false">RSQ(AJ7:AJ195,AE7:AE195)</f>
        <is>
          <t/>
        </is>
      </c>
      <c r="BB98" s="70"/>
      <c r="BC98" s="70"/>
      <c r="BD98" s="70"/>
      <c r="BE98" s="70"/>
      <c r="BF98" s="70"/>
      <c r="BG98" s="0"/>
      <c r="BH98" s="0"/>
      <c r="BI98" s="0"/>
      <c r="BJ98" s="0"/>
      <c r="BK98" s="73"/>
      <c r="BL98" s="0"/>
      <c r="BM98" s="0"/>
      <c r="CG98" s="28"/>
      <c r="CL98" s="49"/>
      <c r="CM98" s="50"/>
    </row>
    <row r="99" customFormat="false" ht="15" hidden="false" customHeight="true" outlineLevel="0" collapsed="false">
      <c r="A99" s="4"/>
      <c r="B99" s="4"/>
      <c r="C99" s="11"/>
      <c r="D99" s="11"/>
      <c r="E99" s="11"/>
      <c r="AE99" s="42"/>
      <c r="AF99" s="0"/>
      <c r="AG99" s="0"/>
      <c r="AH99" s="0"/>
      <c r="AI99" s="0"/>
      <c r="AJ99" s="0"/>
      <c r="AK99" s="0"/>
      <c r="AL99" s="0"/>
      <c r="AM99" s="0" t="e">
        <f aca="false">(AL99-AL98)/AL99*100</f>
        <v>#DIV/0!</v>
      </c>
      <c r="AN99" s="0" t="e">
        <f aca="false">(AK99-AK98)/AK99*100</f>
        <v>#DIV/0!</v>
      </c>
      <c r="AO99" s="0"/>
      <c r="AP99" s="0"/>
      <c r="AQ99" s="0"/>
      <c r="AR99" s="0"/>
      <c r="AS99" s="0"/>
      <c r="AT99" s="38"/>
      <c r="AU99" s="38"/>
      <c r="AV99" s="38"/>
      <c r="AW99" s="38"/>
      <c r="AX99" s="38"/>
      <c r="AY99" s="0"/>
      <c r="AZ99" s="69" t="s">
        <v>76</v>
      </c>
      <c r="BA99" s="69" t="inlineStr">
        <f aca="false">INTERCEPT(AJ7:AJ195,AE7:AE195)</f>
        <is>
          <t/>
        </is>
      </c>
      <c r="BB99" s="69"/>
      <c r="BC99" s="69"/>
      <c r="BD99" s="69"/>
      <c r="BE99" s="69"/>
      <c r="BF99" s="69"/>
      <c r="BG99" s="0"/>
      <c r="BH99" s="0"/>
      <c r="BI99" s="0"/>
      <c r="BJ99" s="0"/>
      <c r="BK99" s="73"/>
      <c r="BL99" s="0"/>
      <c r="BM99" s="0"/>
      <c r="CG99" s="28"/>
      <c r="CL99" s="49"/>
      <c r="CM99" s="50"/>
    </row>
    <row r="100" customFormat="false" ht="15" hidden="false" customHeight="true" outlineLevel="0" collapsed="false">
      <c r="A100" s="4"/>
      <c r="B100" s="4"/>
      <c r="C100" s="4"/>
      <c r="D100" s="4"/>
      <c r="E100" s="4"/>
      <c r="AE100" s="42"/>
      <c r="AF100" s="0"/>
      <c r="AG100" s="0"/>
      <c r="AH100" s="0"/>
      <c r="AI100" s="0"/>
      <c r="AJ100" s="0"/>
      <c r="AK100" s="0"/>
      <c r="AL100" s="0"/>
      <c r="AM100" s="0" t="e">
        <f aca="false">(AL100-AL99)/AL100*100</f>
        <v>#DIV/0!</v>
      </c>
      <c r="AN100" s="0" t="e">
        <f aca="false">(AK100-AK99)/AK100*100</f>
        <v>#DIV/0!</v>
      </c>
      <c r="AO100" s="0"/>
      <c r="AP100" s="0"/>
      <c r="AQ100" s="0"/>
      <c r="AR100" s="0"/>
      <c r="AS100" s="0"/>
      <c r="AT100" s="38"/>
      <c r="AU100" s="38"/>
      <c r="AV100" s="38"/>
      <c r="AW100" s="38"/>
      <c r="AX100" s="38"/>
      <c r="AY100" s="0"/>
      <c r="AZ100" s="4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73"/>
      <c r="BL100" s="0"/>
      <c r="BM100" s="0"/>
      <c r="CG100" s="28"/>
      <c r="CL100" s="49"/>
      <c r="CM100" s="50"/>
    </row>
    <row r="101" customFormat="false" ht="15" hidden="false" customHeight="true" outlineLevel="0" collapsed="false">
      <c r="A101" s="4"/>
      <c r="B101" s="4"/>
      <c r="C101" s="4"/>
      <c r="D101" s="4"/>
      <c r="E101" s="4"/>
      <c r="AE101" s="42"/>
      <c r="AF101" s="0"/>
      <c r="AG101" s="0"/>
      <c r="AH101" s="0"/>
      <c r="AI101" s="0"/>
      <c r="AJ101" s="0"/>
      <c r="AK101" s="0"/>
      <c r="AL101" s="0"/>
      <c r="AM101" s="0" t="e">
        <f aca="false">(AL101-AL100)/AL101*100</f>
        <v>#DIV/0!</v>
      </c>
      <c r="AN101" s="0" t="e">
        <f aca="false">(AK101-AK100)/AK101*100</f>
        <v>#DIV/0!</v>
      </c>
      <c r="AO101" s="0"/>
      <c r="AP101" s="0"/>
      <c r="AQ101" s="0"/>
      <c r="AR101" s="0"/>
      <c r="AS101" s="0"/>
      <c r="AT101" s="38"/>
      <c r="AU101" s="38"/>
      <c r="AV101" s="38"/>
      <c r="AW101" s="38"/>
      <c r="AX101" s="38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73"/>
      <c r="BL101" s="0"/>
      <c r="BM101" s="0"/>
      <c r="CG101" s="28"/>
      <c r="CL101" s="49"/>
      <c r="CM101" s="50"/>
    </row>
    <row r="102" customFormat="false" ht="15" hidden="false" customHeight="true" outlineLevel="0" collapsed="false">
      <c r="A102" s="4"/>
      <c r="B102" s="4"/>
      <c r="C102" s="4"/>
      <c r="D102" s="4"/>
      <c r="E102" s="4"/>
      <c r="AE102" s="42"/>
      <c r="AF102" s="0"/>
      <c r="AG102" s="0"/>
      <c r="AH102" s="0"/>
      <c r="AI102" s="0"/>
      <c r="AJ102" s="0"/>
      <c r="AK102" s="0"/>
      <c r="AL102" s="0"/>
      <c r="AM102" s="0" t="e">
        <f aca="false">(AL102-AL101)/AL102*100</f>
        <v>#DIV/0!</v>
      </c>
      <c r="AN102" s="0" t="e">
        <f aca="false">(AK102-AK101)/AK102*100</f>
        <v>#DIV/0!</v>
      </c>
      <c r="AO102" s="0"/>
      <c r="AP102" s="0"/>
      <c r="AQ102" s="0"/>
      <c r="AR102" s="0"/>
      <c r="AS102" s="0"/>
      <c r="AT102" s="38"/>
      <c r="AU102" s="38"/>
      <c r="AV102" s="38"/>
      <c r="AW102" s="38"/>
      <c r="AX102" s="38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73"/>
      <c r="BL102" s="0"/>
      <c r="BM102" s="0"/>
      <c r="CG102" s="28"/>
      <c r="CL102" s="49"/>
      <c r="CM102" s="50"/>
    </row>
    <row r="103" customFormat="false" ht="15" hidden="false" customHeight="true" outlineLevel="0" collapsed="false">
      <c r="A103" s="4"/>
      <c r="B103" s="4"/>
      <c r="C103" s="4"/>
      <c r="D103" s="4"/>
      <c r="E103" s="4"/>
      <c r="AE103" s="42"/>
      <c r="AF103" s="0"/>
      <c r="AG103" s="0"/>
      <c r="AH103" s="0"/>
      <c r="AI103" s="0"/>
      <c r="AJ103" s="0"/>
      <c r="AK103" s="0"/>
      <c r="AL103" s="0"/>
      <c r="AM103" s="0" t="e">
        <f aca="false">(AL103-AL102)/AL103*100</f>
        <v>#DIV/0!</v>
      </c>
      <c r="AN103" s="0" t="e">
        <f aca="false">(AK103-AK102)/AK103*100</f>
        <v>#DIV/0!</v>
      </c>
      <c r="AO103" s="0"/>
      <c r="AP103" s="0"/>
      <c r="AQ103" s="0"/>
      <c r="AR103" s="0"/>
      <c r="AS103" s="0"/>
      <c r="AT103" s="38"/>
      <c r="AU103" s="38"/>
      <c r="AV103" s="38"/>
      <c r="AW103" s="38"/>
      <c r="AX103" s="38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73"/>
      <c r="BL103" s="0"/>
      <c r="BM103" s="0"/>
      <c r="CG103" s="28"/>
      <c r="CL103" s="49"/>
      <c r="CM103" s="50"/>
    </row>
    <row r="104" customFormat="false" ht="15" hidden="false" customHeight="true" outlineLevel="0" collapsed="false">
      <c r="A104" s="4"/>
      <c r="B104" s="4"/>
      <c r="C104" s="4"/>
      <c r="D104" s="4"/>
      <c r="E104" s="4"/>
      <c r="AE104" s="42"/>
      <c r="AF104" s="0"/>
      <c r="AG104" s="0"/>
      <c r="AH104" s="0"/>
      <c r="AI104" s="0"/>
      <c r="AJ104" s="0"/>
      <c r="AK104" s="0"/>
      <c r="AL104" s="0"/>
      <c r="AM104" s="0" t="e">
        <f aca="false">(AL104-AL103)/AL104*100</f>
        <v>#DIV/0!</v>
      </c>
      <c r="AN104" s="0" t="e">
        <f aca="false">(AK104-AK103)/AK104*100</f>
        <v>#DIV/0!</v>
      </c>
      <c r="AO104" s="0"/>
      <c r="AP104" s="0"/>
      <c r="AQ104" s="0"/>
      <c r="AR104" s="0"/>
      <c r="AS104" s="0"/>
      <c r="AT104" s="38"/>
      <c r="AU104" s="38"/>
      <c r="AV104" s="38"/>
      <c r="AW104" s="38"/>
      <c r="AX104" s="38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73"/>
      <c r="BL104" s="0"/>
      <c r="BM104" s="0"/>
      <c r="CG104" s="28"/>
      <c r="CL104" s="49"/>
      <c r="CM104" s="50"/>
    </row>
    <row r="105" customFormat="false" ht="15" hidden="false" customHeight="true" outlineLevel="0" collapsed="false">
      <c r="A105" s="4"/>
      <c r="B105" s="4"/>
      <c r="C105" s="4"/>
      <c r="D105" s="4"/>
      <c r="E105" s="4"/>
      <c r="AE105" s="42"/>
      <c r="AF105" s="0"/>
      <c r="AG105" s="0"/>
      <c r="AH105" s="0"/>
      <c r="AI105" s="0"/>
      <c r="AJ105" s="0"/>
      <c r="AK105" s="0"/>
      <c r="AL105" s="0"/>
      <c r="AM105" s="0" t="e">
        <f aca="false">(AL105-AL104)/AL105*100</f>
        <v>#DIV/0!</v>
      </c>
      <c r="AN105" s="0" t="e">
        <f aca="false">(AK105-AK104)/AK105*100</f>
        <v>#DIV/0!</v>
      </c>
      <c r="AO105" s="0"/>
      <c r="AP105" s="0"/>
      <c r="AQ105" s="0"/>
      <c r="AR105" s="0"/>
      <c r="AS105" s="0"/>
      <c r="AT105" s="38"/>
      <c r="AU105" s="38"/>
      <c r="AV105" s="38"/>
      <c r="AW105" s="38"/>
      <c r="AX105" s="38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73"/>
      <c r="BL105" s="0"/>
      <c r="BM105" s="0"/>
      <c r="CG105" s="28"/>
      <c r="CL105" s="49"/>
      <c r="CM105" s="50"/>
    </row>
    <row r="106" customFormat="false" ht="15" hidden="false" customHeight="true" outlineLevel="0" collapsed="false">
      <c r="A106" s="4"/>
      <c r="B106" s="4"/>
      <c r="C106" s="4"/>
      <c r="D106" s="4"/>
      <c r="E106" s="4"/>
      <c r="AE106" s="42"/>
      <c r="AF106" s="0"/>
      <c r="AG106" s="0"/>
      <c r="AH106" s="0"/>
      <c r="AI106" s="0"/>
      <c r="AJ106" s="0"/>
      <c r="AK106" s="0"/>
      <c r="AL106" s="0"/>
      <c r="AM106" s="0" t="e">
        <f aca="false">(AL106-AL105)/AL106*100</f>
        <v>#DIV/0!</v>
      </c>
      <c r="AN106" s="0" t="e">
        <f aca="false">(AK106-AK105)/AK106*100</f>
        <v>#DIV/0!</v>
      </c>
      <c r="AO106" s="0"/>
      <c r="AP106" s="0"/>
      <c r="AQ106" s="0"/>
      <c r="AR106" s="0"/>
      <c r="AS106" s="0"/>
      <c r="AT106" s="38"/>
      <c r="AU106" s="38"/>
      <c r="AV106" s="38"/>
      <c r="AW106" s="38"/>
      <c r="AX106" s="38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73"/>
      <c r="BL106" s="0"/>
      <c r="BM106" s="0"/>
      <c r="CG106" s="28"/>
      <c r="CL106" s="49"/>
      <c r="CM106" s="50"/>
    </row>
    <row r="107" customFormat="false" ht="15" hidden="false" customHeight="true" outlineLevel="0" collapsed="false">
      <c r="A107" s="4"/>
      <c r="B107" s="4"/>
      <c r="C107" s="4"/>
      <c r="D107" s="4"/>
      <c r="E107" s="4"/>
      <c r="AE107" s="42"/>
      <c r="AF107" s="0"/>
      <c r="AG107" s="0"/>
      <c r="AH107" s="0"/>
      <c r="AI107" s="0"/>
      <c r="AJ107" s="0"/>
      <c r="AK107" s="0"/>
      <c r="AL107" s="0"/>
      <c r="AM107" s="0" t="e">
        <f aca="false">(AL107-AL106)/AL107*100</f>
        <v>#DIV/0!</v>
      </c>
      <c r="AN107" s="0" t="e">
        <f aca="false">(AK107-AK106)/AK107*100</f>
        <v>#DIV/0!</v>
      </c>
      <c r="AO107" s="0"/>
      <c r="AP107" s="0"/>
      <c r="AQ107" s="0"/>
      <c r="AR107" s="0"/>
      <c r="AS107" s="0"/>
      <c r="AT107" s="38"/>
      <c r="AU107" s="38"/>
      <c r="AV107" s="38"/>
      <c r="AW107" s="38"/>
      <c r="AX107" s="38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73"/>
      <c r="BL107" s="0"/>
      <c r="BM107" s="0"/>
      <c r="CG107" s="28"/>
      <c r="CL107" s="49"/>
      <c r="CM107" s="50"/>
    </row>
    <row r="108" customFormat="false" ht="15" hidden="false" customHeight="true" outlineLevel="0" collapsed="false">
      <c r="A108" s="4"/>
      <c r="B108" s="4"/>
      <c r="C108" s="4"/>
      <c r="D108" s="4"/>
      <c r="E108" s="4"/>
      <c r="AE108" s="42"/>
      <c r="AF108" s="0"/>
      <c r="AG108" s="0"/>
      <c r="AH108" s="0"/>
      <c r="AI108" s="0"/>
      <c r="AJ108" s="0"/>
      <c r="AK108" s="0"/>
      <c r="AL108" s="0"/>
      <c r="AM108" s="0" t="e">
        <f aca="false">(AL108-AL107)/AL108*100</f>
        <v>#DIV/0!</v>
      </c>
      <c r="AN108" s="0" t="e">
        <f aca="false">(AK108-AK107)/AK108*100</f>
        <v>#DIV/0!</v>
      </c>
      <c r="AO108" s="0"/>
      <c r="AP108" s="0"/>
      <c r="AQ108" s="0"/>
      <c r="AR108" s="0"/>
      <c r="AS108" s="0"/>
      <c r="AT108" s="38"/>
      <c r="AU108" s="38"/>
      <c r="AV108" s="38"/>
      <c r="AW108" s="38"/>
      <c r="AX108" s="38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73"/>
      <c r="BL108" s="0"/>
      <c r="BM108" s="0"/>
      <c r="CG108" s="28"/>
      <c r="CL108" s="49"/>
      <c r="CM108" s="50"/>
    </row>
    <row r="109" customFormat="false" ht="15" hidden="false" customHeight="true" outlineLevel="0" collapsed="false">
      <c r="A109" s="4"/>
      <c r="B109" s="4"/>
      <c r="C109" s="4"/>
      <c r="D109" s="4"/>
      <c r="E109" s="4"/>
      <c r="AE109" s="42"/>
      <c r="AF109" s="0"/>
      <c r="AG109" s="0"/>
      <c r="AH109" s="0"/>
      <c r="AI109" s="0"/>
      <c r="AJ109" s="0"/>
      <c r="AK109" s="0"/>
      <c r="AL109" s="0"/>
      <c r="AM109" s="0" t="e">
        <f aca="false">(AL109-AL108)/AL109*100</f>
        <v>#DIV/0!</v>
      </c>
      <c r="AN109" s="0" t="e">
        <f aca="false">(AK109-AK108)/AK109*100</f>
        <v>#DIV/0!</v>
      </c>
      <c r="AO109" s="0"/>
      <c r="AP109" s="0"/>
      <c r="AQ109" s="0"/>
      <c r="AR109" s="0"/>
      <c r="AS109" s="0"/>
      <c r="AT109" s="38"/>
      <c r="AU109" s="38"/>
      <c r="AV109" s="38"/>
      <c r="AW109" s="38"/>
      <c r="AX109" s="38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73"/>
      <c r="BL109" s="0"/>
      <c r="BM109" s="0"/>
      <c r="CG109" s="28"/>
      <c r="CL109" s="49"/>
      <c r="CM109" s="50"/>
    </row>
    <row r="110" customFormat="false" ht="15" hidden="false" customHeight="true" outlineLevel="0" collapsed="false">
      <c r="A110" s="4"/>
      <c r="B110" s="4"/>
      <c r="C110" s="4"/>
      <c r="D110" s="4"/>
      <c r="E110" s="4"/>
      <c r="AE110" s="42"/>
      <c r="AF110" s="0"/>
      <c r="AG110" s="0"/>
      <c r="AH110" s="0"/>
      <c r="AI110" s="0"/>
      <c r="AJ110" s="0"/>
      <c r="AK110" s="0"/>
      <c r="AL110" s="0"/>
      <c r="AM110" s="0" t="e">
        <f aca="false">(AL110-AL109)/AL110*100</f>
        <v>#DIV/0!</v>
      </c>
      <c r="AN110" s="0" t="e">
        <f aca="false">(AK110-AK109)/AK110*100</f>
        <v>#DIV/0!</v>
      </c>
      <c r="AO110" s="0"/>
      <c r="AP110" s="0"/>
      <c r="AQ110" s="0"/>
      <c r="AR110" s="0"/>
      <c r="AS110" s="0"/>
      <c r="AT110" s="38"/>
      <c r="AU110" s="38"/>
      <c r="AV110" s="38"/>
      <c r="AW110" s="38"/>
      <c r="AX110" s="38"/>
      <c r="CG110" s="28"/>
      <c r="CL110" s="49"/>
      <c r="CM110" s="50"/>
    </row>
    <row r="111" customFormat="false" ht="15" hidden="false" customHeight="true" outlineLevel="0" collapsed="false">
      <c r="A111" s="4"/>
      <c r="B111" s="4"/>
      <c r="C111" s="4"/>
      <c r="D111" s="4"/>
      <c r="E111" s="4"/>
      <c r="AE111" s="42"/>
      <c r="AF111" s="0"/>
      <c r="AG111" s="0"/>
      <c r="AH111" s="0"/>
      <c r="AI111" s="0"/>
      <c r="AJ111" s="0"/>
      <c r="AK111" s="0"/>
      <c r="AL111" s="0"/>
      <c r="AM111" s="0" t="e">
        <f aca="false">(AL111-AL110)/AL111*100</f>
        <v>#DIV/0!</v>
      </c>
      <c r="AN111" s="0" t="e">
        <f aca="false">(AK111-AK110)/AK111*100</f>
        <v>#DIV/0!</v>
      </c>
      <c r="AO111" s="0"/>
      <c r="AP111" s="0"/>
      <c r="AQ111" s="0"/>
      <c r="AR111" s="0"/>
      <c r="AS111" s="0"/>
      <c r="AT111" s="38"/>
      <c r="AU111" s="38"/>
      <c r="AV111" s="38"/>
      <c r="AW111" s="38"/>
      <c r="AX111" s="38"/>
      <c r="CG111" s="28"/>
      <c r="CL111" s="49"/>
      <c r="CM111" s="50"/>
    </row>
    <row r="112" customFormat="false" ht="15" hidden="false" customHeight="true" outlineLevel="0" collapsed="false">
      <c r="A112" s="4"/>
      <c r="B112" s="4"/>
      <c r="C112" s="4"/>
      <c r="D112" s="4"/>
      <c r="E112" s="4"/>
      <c r="AE112" s="42"/>
      <c r="AF112" s="0"/>
      <c r="AG112" s="0"/>
      <c r="AH112" s="0"/>
      <c r="AI112" s="0"/>
      <c r="AJ112" s="0"/>
      <c r="AK112" s="0"/>
      <c r="AL112" s="0"/>
      <c r="AM112" s="0" t="e">
        <f aca="false">(AL112-AL111)/AL112*100</f>
        <v>#DIV/0!</v>
      </c>
      <c r="AN112" s="0" t="e">
        <f aca="false">(AK112-AK111)/AK112*100</f>
        <v>#DIV/0!</v>
      </c>
      <c r="AO112" s="0"/>
      <c r="AP112" s="0"/>
      <c r="AQ112" s="0"/>
      <c r="AR112" s="0"/>
      <c r="AS112" s="0"/>
      <c r="AT112" s="38"/>
      <c r="AU112" s="38"/>
      <c r="AV112" s="38"/>
      <c r="AW112" s="38"/>
      <c r="AX112" s="38"/>
      <c r="CL112" s="49"/>
      <c r="CM112" s="50"/>
    </row>
    <row r="113" customFormat="false" ht="15" hidden="false" customHeight="true" outlineLevel="0" collapsed="false">
      <c r="A113" s="4"/>
      <c r="B113" s="4"/>
      <c r="C113" s="4"/>
      <c r="D113" s="4"/>
      <c r="E113" s="4"/>
      <c r="AE113" s="42"/>
      <c r="AF113" s="0"/>
      <c r="AG113" s="0"/>
      <c r="AH113" s="0"/>
      <c r="AI113" s="0"/>
      <c r="AJ113" s="0"/>
      <c r="AK113" s="0"/>
      <c r="AL113" s="0"/>
      <c r="AM113" s="0" t="e">
        <f aca="false">(AL113-AL112)/AL113*100</f>
        <v>#DIV/0!</v>
      </c>
      <c r="AN113" s="0" t="e">
        <f aca="false">(AK113-AK112)/AK113*100</f>
        <v>#DIV/0!</v>
      </c>
      <c r="AO113" s="0"/>
      <c r="AP113" s="0"/>
      <c r="AQ113" s="0"/>
      <c r="AR113" s="0"/>
      <c r="AS113" s="0"/>
      <c r="AT113" s="38"/>
      <c r="AU113" s="38"/>
      <c r="AV113" s="38"/>
      <c r="AW113" s="38"/>
      <c r="AX113" s="38"/>
      <c r="CL113" s="49"/>
      <c r="CM113" s="50"/>
    </row>
    <row r="114" customFormat="false" ht="15" hidden="false" customHeight="true" outlineLevel="0" collapsed="false">
      <c r="A114" s="4"/>
      <c r="B114" s="4"/>
      <c r="C114" s="4"/>
      <c r="D114" s="4"/>
      <c r="E114" s="4"/>
      <c r="AE114" s="42"/>
      <c r="AF114" s="0"/>
      <c r="AG114" s="0"/>
      <c r="AH114" s="0"/>
      <c r="AI114" s="0"/>
      <c r="AJ114" s="0"/>
      <c r="AK114" s="0"/>
      <c r="AL114" s="0"/>
      <c r="AM114" s="0" t="e">
        <f aca="false">(AL114-AL113)/AL114*100</f>
        <v>#DIV/0!</v>
      </c>
      <c r="AN114" s="0" t="e">
        <f aca="false">(AK114-AK113)/AK114*100</f>
        <v>#DIV/0!</v>
      </c>
      <c r="AO114" s="0"/>
      <c r="AP114" s="0"/>
      <c r="AQ114" s="0"/>
      <c r="AR114" s="0"/>
      <c r="AS114" s="0"/>
      <c r="AT114" s="38"/>
      <c r="AU114" s="38"/>
      <c r="AV114" s="38"/>
      <c r="AW114" s="38"/>
      <c r="AX114" s="38"/>
      <c r="CL114" s="49"/>
      <c r="CM114" s="50"/>
    </row>
    <row r="115" customFormat="false" ht="15" hidden="false" customHeight="true" outlineLevel="0" collapsed="false">
      <c r="A115" s="4"/>
      <c r="B115" s="4"/>
      <c r="C115" s="4"/>
      <c r="D115" s="4"/>
      <c r="E115" s="4"/>
      <c r="AE115" s="42"/>
      <c r="AF115" s="0"/>
      <c r="AG115" s="0"/>
      <c r="AH115" s="0"/>
      <c r="AI115" s="0"/>
      <c r="AJ115" s="0"/>
      <c r="AK115" s="0"/>
      <c r="AL115" s="0"/>
      <c r="AM115" s="0" t="e">
        <f aca="false">(AL115-AL114)/AL115*100</f>
        <v>#DIV/0!</v>
      </c>
      <c r="AN115" s="0" t="e">
        <f aca="false">(AK115-AK114)/AK115*100</f>
        <v>#DIV/0!</v>
      </c>
      <c r="AO115" s="0"/>
      <c r="AP115" s="0"/>
      <c r="AQ115" s="0"/>
      <c r="AR115" s="0"/>
      <c r="AS115" s="0"/>
      <c r="AT115" s="38"/>
      <c r="AU115" s="38"/>
      <c r="AV115" s="38"/>
      <c r="AW115" s="38"/>
      <c r="AX115" s="38"/>
      <c r="CL115" s="49"/>
      <c r="CM115" s="50"/>
    </row>
    <row r="116" customFormat="false" ht="15" hidden="false" customHeight="true" outlineLevel="0" collapsed="false">
      <c r="A116" s="4"/>
      <c r="B116" s="4"/>
      <c r="C116" s="4"/>
      <c r="D116" s="4"/>
      <c r="E116" s="4"/>
      <c r="AE116" s="42"/>
      <c r="AF116" s="0"/>
      <c r="AG116" s="0"/>
      <c r="AH116" s="0"/>
      <c r="AI116" s="0"/>
      <c r="AJ116" s="0"/>
      <c r="AK116" s="0"/>
      <c r="AL116" s="0"/>
      <c r="AM116" s="0" t="e">
        <f aca="false">(AL116-AL115)/AL116*100</f>
        <v>#DIV/0!</v>
      </c>
      <c r="AN116" s="0" t="e">
        <f aca="false">(AK116-AK115)/AK116*100</f>
        <v>#DIV/0!</v>
      </c>
      <c r="AO116" s="0"/>
      <c r="AP116" s="0"/>
      <c r="AQ116" s="0"/>
      <c r="AR116" s="0"/>
      <c r="AS116" s="0"/>
      <c r="AT116" s="38"/>
      <c r="AU116" s="38"/>
      <c r="AV116" s="38"/>
      <c r="AW116" s="38"/>
      <c r="AX116" s="38"/>
      <c r="CL116" s="49"/>
      <c r="CM116" s="50"/>
    </row>
    <row r="117" customFormat="false" ht="15" hidden="false" customHeight="true" outlineLevel="0" collapsed="false">
      <c r="A117" s="4"/>
      <c r="B117" s="4"/>
      <c r="C117" s="4"/>
      <c r="D117" s="4"/>
      <c r="E117" s="4"/>
      <c r="AE117" s="42"/>
      <c r="AF117" s="0"/>
      <c r="AG117" s="0"/>
      <c r="AH117" s="0"/>
      <c r="AI117" s="0"/>
      <c r="AJ117" s="0"/>
      <c r="AK117" s="0"/>
      <c r="AL117" s="0"/>
      <c r="AM117" s="0" t="e">
        <f aca="false">(AL117-AL116)/AL117*100</f>
        <v>#DIV/0!</v>
      </c>
      <c r="AN117" s="0" t="e">
        <f aca="false">(AK117-AK116)/AK117*100</f>
        <v>#DIV/0!</v>
      </c>
      <c r="AO117" s="0"/>
      <c r="AP117" s="0"/>
      <c r="AQ117" s="0"/>
      <c r="AR117" s="0"/>
      <c r="AS117" s="0"/>
      <c r="AT117" s="38"/>
      <c r="AU117" s="38"/>
      <c r="AV117" s="38"/>
      <c r="AW117" s="38"/>
      <c r="AX117" s="38"/>
      <c r="CL117" s="49"/>
      <c r="CM117" s="50"/>
    </row>
    <row r="118" customFormat="false" ht="15" hidden="false" customHeight="true" outlineLevel="0" collapsed="false">
      <c r="A118" s="4"/>
      <c r="B118" s="4"/>
      <c r="C118" s="4"/>
      <c r="D118" s="4"/>
      <c r="E118" s="4"/>
      <c r="AE118" s="42"/>
      <c r="AF118" s="0"/>
      <c r="AG118" s="0"/>
      <c r="AH118" s="0"/>
      <c r="AI118" s="0"/>
      <c r="AJ118" s="0"/>
      <c r="AK118" s="0"/>
      <c r="AL118" s="0"/>
      <c r="AM118" s="0" t="e">
        <f aca="false">(AL118-AL117)/AL118*100</f>
        <v>#DIV/0!</v>
      </c>
      <c r="AN118" s="0" t="e">
        <f aca="false">(AK118-AK117)/AK118*100</f>
        <v>#DIV/0!</v>
      </c>
      <c r="AO118" s="0"/>
      <c r="AP118" s="0"/>
      <c r="AQ118" s="0"/>
      <c r="AR118" s="0"/>
      <c r="AS118" s="0"/>
      <c r="AT118" s="38"/>
      <c r="AU118" s="38"/>
      <c r="AV118" s="38"/>
      <c r="AW118" s="38"/>
      <c r="AX118" s="38"/>
      <c r="CL118" s="49"/>
      <c r="CM118" s="50"/>
    </row>
    <row r="119" customFormat="false" ht="15" hidden="false" customHeight="true" outlineLevel="0" collapsed="false">
      <c r="A119" s="4"/>
      <c r="B119" s="4"/>
      <c r="C119" s="4"/>
      <c r="D119" s="4"/>
      <c r="E119" s="4"/>
      <c r="AE119" s="42"/>
      <c r="AF119" s="0"/>
      <c r="AG119" s="0"/>
      <c r="AH119" s="0"/>
      <c r="AI119" s="0"/>
      <c r="AJ119" s="0"/>
      <c r="AK119" s="0"/>
      <c r="AL119" s="0"/>
      <c r="AM119" s="0" t="e">
        <f aca="false">(AL119-AL118)/AL119*100</f>
        <v>#DIV/0!</v>
      </c>
      <c r="AN119" s="0" t="e">
        <f aca="false">(AK119-AK118)/AK119*100</f>
        <v>#DIV/0!</v>
      </c>
      <c r="AO119" s="0"/>
      <c r="AP119" s="0"/>
      <c r="AQ119" s="0"/>
      <c r="AR119" s="0"/>
      <c r="AS119" s="0"/>
      <c r="AT119" s="38"/>
      <c r="AU119" s="38"/>
      <c r="AV119" s="38"/>
      <c r="AW119" s="38"/>
      <c r="AX119" s="38"/>
      <c r="CL119" s="49"/>
      <c r="CM119" s="50"/>
    </row>
    <row r="120" customFormat="false" ht="15" hidden="false" customHeight="true" outlineLevel="0" collapsed="false">
      <c r="A120" s="4"/>
      <c r="B120" s="4"/>
      <c r="C120" s="4"/>
      <c r="D120" s="4"/>
      <c r="E120" s="4"/>
      <c r="AE120" s="42"/>
      <c r="AF120" s="0"/>
      <c r="AG120" s="0"/>
      <c r="AH120" s="0"/>
      <c r="AI120" s="0"/>
      <c r="AJ120" s="0"/>
      <c r="AK120" s="0"/>
      <c r="AL120" s="0"/>
      <c r="AM120" s="0" t="e">
        <f aca="false">(AL120-AL119)/AL120*100</f>
        <v>#DIV/0!</v>
      </c>
      <c r="AN120" s="0" t="e">
        <f aca="false">(AK120-AK119)/AK120*100</f>
        <v>#DIV/0!</v>
      </c>
      <c r="AO120" s="0"/>
      <c r="AP120" s="0"/>
      <c r="AQ120" s="0"/>
      <c r="AR120" s="0"/>
      <c r="AS120" s="0"/>
      <c r="AT120" s="38"/>
      <c r="AU120" s="38"/>
      <c r="AV120" s="38"/>
      <c r="AW120" s="38"/>
      <c r="AX120" s="38"/>
      <c r="CL120" s="49"/>
      <c r="CM120" s="50"/>
    </row>
    <row r="121" customFormat="false" ht="15" hidden="false" customHeight="true" outlineLevel="0" collapsed="false">
      <c r="A121" s="4"/>
      <c r="B121" s="4"/>
      <c r="C121" s="4"/>
      <c r="D121" s="4"/>
      <c r="E121" s="4"/>
      <c r="AE121" s="42"/>
      <c r="AF121" s="0"/>
      <c r="AG121" s="0"/>
      <c r="AH121" s="0"/>
      <c r="AI121" s="0"/>
      <c r="AJ121" s="0"/>
      <c r="AK121" s="0"/>
      <c r="AL121" s="0"/>
      <c r="AM121" s="0" t="e">
        <f aca="false">(AL121-AL120)/AL121*100</f>
        <v>#DIV/0!</v>
      </c>
      <c r="AN121" s="0" t="e">
        <f aca="false">(AK121-AK120)/AK121*100</f>
        <v>#DIV/0!</v>
      </c>
      <c r="AO121" s="0"/>
      <c r="AP121" s="0"/>
      <c r="AQ121" s="0"/>
      <c r="AR121" s="0"/>
      <c r="AS121" s="0"/>
      <c r="AT121" s="38"/>
      <c r="AU121" s="38"/>
      <c r="AV121" s="38"/>
      <c r="AW121" s="38"/>
      <c r="AX121" s="38"/>
      <c r="CL121" s="49"/>
      <c r="CM121" s="50"/>
    </row>
    <row r="122" customFormat="false" ht="15" hidden="false" customHeight="true" outlineLevel="0" collapsed="false">
      <c r="A122" s="4"/>
      <c r="B122" s="4"/>
      <c r="C122" s="4"/>
      <c r="D122" s="4"/>
      <c r="E122" s="4"/>
      <c r="AE122" s="42"/>
      <c r="AF122" s="0"/>
      <c r="AG122" s="0"/>
      <c r="AH122" s="0"/>
      <c r="AI122" s="0"/>
      <c r="AJ122" s="0"/>
      <c r="AK122" s="0"/>
      <c r="AL122" s="0"/>
      <c r="AM122" s="0" t="e">
        <f aca="false">(AL122-AL121)/AL122*100</f>
        <v>#DIV/0!</v>
      </c>
      <c r="AN122" s="0" t="e">
        <f aca="false">(AK122-AK121)/AK122*100</f>
        <v>#DIV/0!</v>
      </c>
      <c r="AO122" s="0"/>
      <c r="AP122" s="0"/>
      <c r="AQ122" s="0"/>
      <c r="AR122" s="0"/>
      <c r="AS122" s="0"/>
      <c r="AT122" s="38"/>
      <c r="AU122" s="38"/>
      <c r="AV122" s="38"/>
      <c r="AW122" s="38"/>
      <c r="AX122" s="38"/>
      <c r="CL122" s="49"/>
      <c r="CM122" s="50"/>
    </row>
    <row r="123" customFormat="false" ht="15" hidden="false" customHeight="true" outlineLevel="0" collapsed="false">
      <c r="A123" s="4"/>
      <c r="B123" s="4"/>
      <c r="C123" s="4"/>
      <c r="D123" s="4"/>
      <c r="E123" s="4"/>
      <c r="AE123" s="42"/>
      <c r="AF123" s="0"/>
      <c r="AG123" s="0"/>
      <c r="AH123" s="0"/>
      <c r="AI123" s="0"/>
      <c r="AJ123" s="0"/>
      <c r="AK123" s="0"/>
      <c r="AL123" s="0"/>
      <c r="AM123" s="0" t="e">
        <f aca="false">(AL123-AL122)/AL123*100</f>
        <v>#DIV/0!</v>
      </c>
      <c r="AN123" s="0" t="e">
        <f aca="false">(AK123-AK122)/AK123*100</f>
        <v>#DIV/0!</v>
      </c>
      <c r="AO123" s="0"/>
      <c r="AP123" s="0"/>
      <c r="AQ123" s="0"/>
      <c r="AR123" s="0"/>
      <c r="AS123" s="0"/>
      <c r="AT123" s="38"/>
      <c r="AU123" s="38"/>
      <c r="AV123" s="38"/>
      <c r="AW123" s="38"/>
      <c r="AX123" s="38"/>
      <c r="CL123" s="49"/>
      <c r="CM123" s="50"/>
    </row>
    <row r="124" customFormat="false" ht="15" hidden="false" customHeight="true" outlineLevel="0" collapsed="false">
      <c r="A124" s="4"/>
      <c r="B124" s="4"/>
      <c r="C124" s="4"/>
      <c r="D124" s="4"/>
      <c r="E124" s="4"/>
      <c r="AE124" s="42"/>
      <c r="AF124" s="0"/>
      <c r="AG124" s="0"/>
      <c r="AH124" s="0"/>
      <c r="AI124" s="0"/>
      <c r="AJ124" s="0"/>
      <c r="AK124" s="0"/>
      <c r="AL124" s="0"/>
      <c r="AM124" s="0" t="e">
        <f aca="false">(AL124-AL123)/AL124*100</f>
        <v>#DIV/0!</v>
      </c>
      <c r="AN124" s="0" t="e">
        <f aca="false">(AK124-AK123)/AK124*100</f>
        <v>#DIV/0!</v>
      </c>
      <c r="AO124" s="0"/>
      <c r="AP124" s="0"/>
      <c r="AQ124" s="0"/>
      <c r="AR124" s="0"/>
      <c r="AS124" s="0"/>
      <c r="AT124" s="38"/>
      <c r="AU124" s="38"/>
      <c r="AV124" s="38"/>
      <c r="AW124" s="38"/>
      <c r="AX124" s="38"/>
      <c r="CL124" s="49"/>
      <c r="CM124" s="50"/>
    </row>
    <row r="125" customFormat="false" ht="15" hidden="false" customHeight="true" outlineLevel="0" collapsed="false">
      <c r="A125" s="4"/>
      <c r="B125" s="4"/>
      <c r="C125" s="4"/>
      <c r="D125" s="4"/>
      <c r="E125" s="4"/>
      <c r="AE125" s="42"/>
      <c r="AF125" s="0"/>
      <c r="AG125" s="0"/>
      <c r="AH125" s="0"/>
      <c r="AI125" s="0"/>
      <c r="AJ125" s="0"/>
      <c r="AK125" s="0"/>
      <c r="AL125" s="0"/>
      <c r="AM125" s="0" t="e">
        <f aca="false">(AL125-AL124)/AL125*100</f>
        <v>#DIV/0!</v>
      </c>
      <c r="AN125" s="0" t="e">
        <f aca="false">(AK125-AK124)/AK125*100</f>
        <v>#DIV/0!</v>
      </c>
      <c r="AO125" s="0"/>
      <c r="AP125" s="0"/>
      <c r="AQ125" s="0"/>
      <c r="AR125" s="0"/>
      <c r="AS125" s="0"/>
      <c r="AT125" s="38"/>
      <c r="AU125" s="38"/>
      <c r="AV125" s="38"/>
      <c r="AW125" s="38"/>
      <c r="AX125" s="38"/>
      <c r="CL125" s="49"/>
      <c r="CM125" s="50"/>
    </row>
    <row r="126" customFormat="false" ht="15" hidden="false" customHeight="true" outlineLevel="0" collapsed="false">
      <c r="A126" s="4"/>
      <c r="B126" s="4"/>
      <c r="C126" s="4"/>
      <c r="D126" s="4"/>
      <c r="E126" s="4"/>
      <c r="AE126" s="42"/>
      <c r="AF126" s="0"/>
      <c r="AG126" s="0"/>
      <c r="AH126" s="0"/>
      <c r="AI126" s="0"/>
      <c r="AJ126" s="0"/>
      <c r="AK126" s="0"/>
      <c r="AL126" s="0"/>
      <c r="AM126" s="0" t="e">
        <f aca="false">(AL126-AL125)/AL126*100</f>
        <v>#DIV/0!</v>
      </c>
      <c r="AN126" s="0" t="e">
        <f aca="false">(AK126-AK125)/AK126*100</f>
        <v>#DIV/0!</v>
      </c>
      <c r="AO126" s="0"/>
      <c r="AP126" s="0"/>
      <c r="AQ126" s="0"/>
      <c r="AR126" s="0"/>
      <c r="AS126" s="0"/>
      <c r="AT126" s="38"/>
      <c r="AU126" s="38"/>
      <c r="AV126" s="38"/>
      <c r="AW126" s="38"/>
      <c r="AX126" s="38"/>
      <c r="CL126" s="49"/>
      <c r="CM126" s="50"/>
    </row>
    <row r="127" customFormat="false" ht="15" hidden="false" customHeight="true" outlineLevel="0" collapsed="false">
      <c r="A127" s="4"/>
      <c r="B127" s="4"/>
      <c r="C127" s="4"/>
      <c r="D127" s="4"/>
      <c r="E127" s="4"/>
      <c r="AE127" s="42"/>
      <c r="AF127" s="0"/>
      <c r="AG127" s="0"/>
      <c r="AH127" s="0"/>
      <c r="AI127" s="0"/>
      <c r="AJ127" s="0"/>
      <c r="AK127" s="0"/>
      <c r="AL127" s="0"/>
      <c r="AM127" s="0" t="e">
        <f aca="false">(AL127-AL126)/AL127*100</f>
        <v>#DIV/0!</v>
      </c>
      <c r="AN127" s="0" t="e">
        <f aca="false">(AK127-AK126)/AK127*100</f>
        <v>#DIV/0!</v>
      </c>
      <c r="AO127" s="0"/>
      <c r="AP127" s="0"/>
      <c r="AQ127" s="0"/>
      <c r="AR127" s="0"/>
      <c r="AS127" s="0"/>
      <c r="AT127" s="38"/>
      <c r="AU127" s="38"/>
      <c r="AV127" s="38"/>
      <c r="AW127" s="38"/>
      <c r="AX127" s="38"/>
      <c r="CL127" s="49"/>
      <c r="CM127" s="50"/>
    </row>
    <row r="128" customFormat="false" ht="15" hidden="false" customHeight="true" outlineLevel="0" collapsed="false">
      <c r="A128" s="4"/>
      <c r="B128" s="4"/>
      <c r="C128" s="4"/>
      <c r="D128" s="4"/>
      <c r="E128" s="4"/>
      <c r="AE128" s="42"/>
      <c r="AF128" s="0"/>
      <c r="AG128" s="0"/>
      <c r="AH128" s="0"/>
      <c r="AI128" s="0"/>
      <c r="AJ128" s="0"/>
      <c r="AK128" s="0"/>
      <c r="AL128" s="0"/>
      <c r="AM128" s="0" t="e">
        <f aca="false">(AL128-AL127)/AL128*100</f>
        <v>#DIV/0!</v>
      </c>
      <c r="AN128" s="0" t="e">
        <f aca="false">(AK128-AK127)/AK128*100</f>
        <v>#DIV/0!</v>
      </c>
      <c r="AO128" s="0"/>
      <c r="AP128" s="0"/>
      <c r="AQ128" s="0"/>
      <c r="AR128" s="0"/>
      <c r="AS128" s="0"/>
      <c r="AT128" s="38"/>
      <c r="AU128" s="38"/>
      <c r="AV128" s="38"/>
      <c r="AW128" s="38"/>
      <c r="AX128" s="38"/>
      <c r="CL128" s="49"/>
      <c r="CM128" s="50"/>
    </row>
    <row r="129" customFormat="false" ht="15" hidden="false" customHeight="true" outlineLevel="0" collapsed="false">
      <c r="A129" s="4"/>
      <c r="B129" s="4"/>
      <c r="C129" s="4"/>
      <c r="D129" s="4"/>
      <c r="E129" s="4"/>
      <c r="AE129" s="42"/>
      <c r="AF129" s="0"/>
      <c r="AG129" s="0"/>
      <c r="AH129" s="0"/>
      <c r="AI129" s="0"/>
      <c r="AJ129" s="0"/>
      <c r="AK129" s="0"/>
      <c r="AL129" s="0"/>
      <c r="AM129" s="0" t="e">
        <f aca="false">(AL129-AL128)/AL129*100</f>
        <v>#DIV/0!</v>
      </c>
      <c r="AN129" s="0" t="e">
        <f aca="false">(AK129-AK128)/AK129*100</f>
        <v>#DIV/0!</v>
      </c>
      <c r="AO129" s="0"/>
      <c r="AP129" s="0"/>
      <c r="AQ129" s="0"/>
      <c r="AR129" s="0"/>
      <c r="AS129" s="0"/>
      <c r="AT129" s="38"/>
      <c r="AU129" s="38"/>
      <c r="AV129" s="38"/>
      <c r="AW129" s="38"/>
      <c r="AX129" s="38"/>
      <c r="CL129" s="49"/>
      <c r="CM129" s="50"/>
    </row>
    <row r="130" customFormat="false" ht="15" hidden="false" customHeight="true" outlineLevel="0" collapsed="false">
      <c r="A130" s="4"/>
      <c r="B130" s="4"/>
      <c r="C130" s="4"/>
      <c r="D130" s="4"/>
      <c r="E130" s="4"/>
      <c r="AE130" s="42"/>
      <c r="AF130" s="0"/>
      <c r="AG130" s="0"/>
      <c r="AH130" s="0"/>
      <c r="AI130" s="0"/>
      <c r="AJ130" s="0"/>
      <c r="AK130" s="0"/>
      <c r="AL130" s="0"/>
      <c r="AM130" s="0" t="e">
        <f aca="false">(AL130-AL129)/AL130*100</f>
        <v>#DIV/0!</v>
      </c>
      <c r="AN130" s="0" t="e">
        <f aca="false">(AK130-AK129)/AK130*100</f>
        <v>#DIV/0!</v>
      </c>
      <c r="AO130" s="0"/>
      <c r="AP130" s="0"/>
      <c r="AQ130" s="0"/>
      <c r="AR130" s="0"/>
      <c r="AS130" s="0"/>
      <c r="AT130" s="38"/>
      <c r="AU130" s="38"/>
      <c r="AV130" s="38"/>
      <c r="AW130" s="38"/>
      <c r="AX130" s="38"/>
      <c r="CL130" s="49"/>
      <c r="CM130" s="50"/>
    </row>
    <row r="131" customFormat="false" ht="15" hidden="false" customHeight="true" outlineLevel="0" collapsed="false">
      <c r="A131" s="4"/>
      <c r="B131" s="4"/>
      <c r="C131" s="4"/>
      <c r="D131" s="4"/>
      <c r="E131" s="4"/>
      <c r="AE131" s="42"/>
      <c r="AF131" s="0"/>
      <c r="AG131" s="0"/>
      <c r="AH131" s="0"/>
      <c r="AI131" s="0"/>
      <c r="AJ131" s="0"/>
      <c r="AK131" s="0"/>
      <c r="AL131" s="0"/>
      <c r="AM131" s="0" t="e">
        <f aca="false">(AL131-AL130)/AL131*100</f>
        <v>#DIV/0!</v>
      </c>
      <c r="AN131" s="0" t="e">
        <f aca="false">(AK131-AK130)/AK131*100</f>
        <v>#DIV/0!</v>
      </c>
      <c r="AO131" s="0"/>
      <c r="AP131" s="0"/>
      <c r="AQ131" s="0"/>
      <c r="AR131" s="0"/>
      <c r="AS131" s="0"/>
      <c r="AT131" s="38"/>
      <c r="AU131" s="38"/>
      <c r="AV131" s="38"/>
      <c r="AW131" s="38"/>
      <c r="AX131" s="38"/>
      <c r="CL131" s="49"/>
      <c r="CM131" s="50"/>
    </row>
    <row r="132" customFormat="false" ht="15" hidden="false" customHeight="true" outlineLevel="0" collapsed="false">
      <c r="A132" s="4"/>
      <c r="B132" s="4"/>
      <c r="C132" s="4"/>
      <c r="D132" s="4"/>
      <c r="E132" s="4"/>
      <c r="AE132" s="42"/>
      <c r="AF132" s="0"/>
      <c r="AG132" s="0"/>
      <c r="AH132" s="0"/>
      <c r="AI132" s="0"/>
      <c r="AJ132" s="0"/>
      <c r="AK132" s="0"/>
      <c r="AL132" s="0"/>
      <c r="AM132" s="0" t="e">
        <f aca="false">(AL132-AL131)/AL132*100</f>
        <v>#DIV/0!</v>
      </c>
      <c r="AN132" s="0" t="e">
        <f aca="false">(AK132-AK131)/AK132*100</f>
        <v>#DIV/0!</v>
      </c>
      <c r="AO132" s="0"/>
      <c r="AP132" s="0"/>
      <c r="AQ132" s="0"/>
      <c r="AR132" s="0"/>
      <c r="AS132" s="0"/>
      <c r="AT132" s="38"/>
      <c r="AU132" s="38"/>
      <c r="AV132" s="38"/>
      <c r="AW132" s="38"/>
      <c r="AX132" s="38"/>
      <c r="CL132" s="49"/>
      <c r="CM132" s="50"/>
    </row>
    <row r="133" customFormat="false" ht="15" hidden="false" customHeight="true" outlineLevel="0" collapsed="false">
      <c r="A133" s="4"/>
      <c r="B133" s="4"/>
      <c r="C133" s="4"/>
      <c r="D133" s="4"/>
      <c r="E133" s="4"/>
      <c r="AE133" s="42"/>
      <c r="AF133" s="0"/>
      <c r="AG133" s="0"/>
      <c r="AH133" s="0"/>
      <c r="AI133" s="0"/>
      <c r="AJ133" s="0"/>
      <c r="AK133" s="0"/>
      <c r="AL133" s="0"/>
      <c r="AM133" s="0" t="e">
        <f aca="false">(AL133-AL132)/AL133*100</f>
        <v>#DIV/0!</v>
      </c>
      <c r="AN133" s="0" t="e">
        <f aca="false">(AK133-AK132)/AK133*100</f>
        <v>#DIV/0!</v>
      </c>
      <c r="AO133" s="0"/>
      <c r="AP133" s="0"/>
      <c r="AQ133" s="0"/>
      <c r="AR133" s="0"/>
      <c r="AS133" s="0"/>
      <c r="AT133" s="38"/>
      <c r="AU133" s="38"/>
      <c r="AV133" s="38"/>
      <c r="AW133" s="38"/>
      <c r="AX133" s="38"/>
      <c r="CL133" s="49"/>
      <c r="CM133" s="50"/>
    </row>
    <row r="134" customFormat="false" ht="15" hidden="false" customHeight="true" outlineLevel="0" collapsed="false">
      <c r="A134" s="4"/>
      <c r="B134" s="4"/>
      <c r="C134" s="4"/>
      <c r="D134" s="4"/>
      <c r="E134" s="4"/>
      <c r="AE134" s="42"/>
      <c r="AF134" s="0"/>
      <c r="AG134" s="0"/>
      <c r="AH134" s="0"/>
      <c r="AI134" s="0"/>
      <c r="AJ134" s="0"/>
      <c r="AK134" s="0"/>
      <c r="AL134" s="0"/>
      <c r="AM134" s="0" t="e">
        <f aca="false">(AL134-AL133)/AL134*100</f>
        <v>#DIV/0!</v>
      </c>
      <c r="AN134" s="0" t="e">
        <f aca="false">(AK134-AK133)/AK134*100</f>
        <v>#DIV/0!</v>
      </c>
      <c r="AO134" s="0"/>
      <c r="AP134" s="0"/>
      <c r="AQ134" s="0"/>
      <c r="AR134" s="0"/>
      <c r="AS134" s="0"/>
      <c r="AT134" s="38"/>
      <c r="AU134" s="38"/>
      <c r="AV134" s="38"/>
      <c r="AW134" s="38"/>
      <c r="AX134" s="38"/>
      <c r="CL134" s="49"/>
      <c r="CM134" s="50"/>
    </row>
    <row r="135" customFormat="false" ht="15" hidden="false" customHeight="true" outlineLevel="0" collapsed="false">
      <c r="A135" s="4"/>
      <c r="B135" s="4"/>
      <c r="C135" s="4"/>
      <c r="D135" s="4"/>
      <c r="E135" s="4"/>
      <c r="AE135" s="42"/>
      <c r="AF135" s="0"/>
      <c r="AG135" s="0"/>
      <c r="AH135" s="0"/>
      <c r="AI135" s="0"/>
      <c r="AJ135" s="0"/>
      <c r="AK135" s="0"/>
      <c r="AL135" s="0"/>
      <c r="AM135" s="0" t="e">
        <f aca="false">(AL135-AL134)/AL135*100</f>
        <v>#DIV/0!</v>
      </c>
      <c r="AN135" s="0" t="e">
        <f aca="false">(AK135-AK134)/AK135*100</f>
        <v>#DIV/0!</v>
      </c>
      <c r="AO135" s="0"/>
      <c r="AP135" s="0"/>
      <c r="AQ135" s="0"/>
      <c r="AR135" s="0"/>
      <c r="AS135" s="0"/>
      <c r="AT135" s="38"/>
      <c r="AU135" s="38"/>
      <c r="AV135" s="38"/>
      <c r="AW135" s="38"/>
      <c r="AX135" s="38"/>
      <c r="CL135" s="49"/>
      <c r="CM135" s="50"/>
    </row>
    <row r="136" customFormat="false" ht="15" hidden="false" customHeight="true" outlineLevel="0" collapsed="false">
      <c r="A136" s="4"/>
      <c r="B136" s="4"/>
      <c r="C136" s="4"/>
      <c r="D136" s="4"/>
      <c r="E136" s="4"/>
      <c r="AE136" s="42"/>
      <c r="AF136" s="0"/>
      <c r="AG136" s="0"/>
      <c r="AH136" s="0"/>
      <c r="AI136" s="0"/>
      <c r="AJ136" s="0"/>
      <c r="AK136" s="0"/>
      <c r="AL136" s="0"/>
      <c r="AM136" s="0" t="e">
        <f aca="false">(AL136-AL135)/AL136*100</f>
        <v>#DIV/0!</v>
      </c>
      <c r="AN136" s="0" t="e">
        <f aca="false">(AK136-AK135)/AK136*100</f>
        <v>#DIV/0!</v>
      </c>
      <c r="AO136" s="0"/>
      <c r="AP136" s="0"/>
      <c r="AQ136" s="0"/>
      <c r="AR136" s="0"/>
      <c r="AS136" s="0"/>
      <c r="AT136" s="38"/>
      <c r="AU136" s="38"/>
      <c r="AV136" s="38"/>
      <c r="AW136" s="38"/>
      <c r="AX136" s="38"/>
      <c r="CL136" s="49"/>
      <c r="CM136" s="50"/>
    </row>
    <row r="137" customFormat="false" ht="15" hidden="false" customHeight="true" outlineLevel="0" collapsed="false">
      <c r="A137" s="4"/>
      <c r="B137" s="4"/>
      <c r="C137" s="4"/>
      <c r="D137" s="4"/>
      <c r="E137" s="4"/>
      <c r="AE137" s="42"/>
      <c r="AF137" s="0"/>
      <c r="AG137" s="0"/>
      <c r="AH137" s="0"/>
      <c r="AI137" s="0"/>
      <c r="AJ137" s="0"/>
      <c r="AK137" s="0"/>
      <c r="AL137" s="0"/>
      <c r="AM137" s="0" t="e">
        <f aca="false">(AL137-AL136)/AL137*100</f>
        <v>#DIV/0!</v>
      </c>
      <c r="AN137" s="0" t="e">
        <f aca="false">(AK137-AK136)/AK137*100</f>
        <v>#DIV/0!</v>
      </c>
      <c r="AO137" s="0"/>
      <c r="AP137" s="0"/>
      <c r="AQ137" s="0"/>
      <c r="AR137" s="0"/>
      <c r="AS137" s="0"/>
      <c r="AT137" s="38"/>
      <c r="AU137" s="38"/>
      <c r="AV137" s="38"/>
      <c r="AW137" s="38"/>
      <c r="AX137" s="38"/>
      <c r="CL137" s="49"/>
      <c r="CM137" s="50"/>
    </row>
    <row r="138" customFormat="false" ht="15" hidden="false" customHeight="true" outlineLevel="0" collapsed="false">
      <c r="A138" s="4"/>
      <c r="B138" s="4"/>
      <c r="C138" s="4"/>
      <c r="D138" s="4"/>
      <c r="E138" s="4"/>
      <c r="AE138" s="42"/>
      <c r="AF138" s="0"/>
      <c r="AG138" s="0"/>
      <c r="AH138" s="0"/>
      <c r="AI138" s="0"/>
      <c r="AJ138" s="0"/>
      <c r="AK138" s="0"/>
      <c r="AL138" s="0"/>
      <c r="AM138" s="0" t="e">
        <f aca="false">(AL138-AL137)/AL138*100</f>
        <v>#DIV/0!</v>
      </c>
      <c r="AN138" s="0" t="e">
        <f aca="false">(AK138-AK137)/AK138*100</f>
        <v>#DIV/0!</v>
      </c>
      <c r="AO138" s="0"/>
      <c r="AP138" s="0"/>
      <c r="AQ138" s="0"/>
      <c r="AR138" s="0"/>
      <c r="AS138" s="0"/>
      <c r="AT138" s="38"/>
      <c r="AU138" s="38"/>
      <c r="AV138" s="38"/>
      <c r="AW138" s="38"/>
      <c r="AX138" s="38"/>
      <c r="CL138" s="49"/>
      <c r="CM138" s="50"/>
    </row>
    <row r="139" customFormat="false" ht="15" hidden="false" customHeight="true" outlineLevel="0" collapsed="false">
      <c r="A139" s="4"/>
      <c r="B139" s="4"/>
      <c r="C139" s="4"/>
      <c r="D139" s="4"/>
      <c r="E139" s="4"/>
      <c r="AE139" s="42"/>
      <c r="AF139" s="0"/>
      <c r="AG139" s="0"/>
      <c r="AH139" s="0"/>
      <c r="AI139" s="0"/>
      <c r="AJ139" s="0"/>
      <c r="AK139" s="0"/>
      <c r="AL139" s="0"/>
      <c r="AM139" s="0" t="e">
        <f aca="false">(AL139-AL138)/AL139*100</f>
        <v>#DIV/0!</v>
      </c>
      <c r="AN139" s="0" t="e">
        <f aca="false">(AK139-AK138)/AK139*100</f>
        <v>#DIV/0!</v>
      </c>
      <c r="AO139" s="0"/>
      <c r="AP139" s="0"/>
      <c r="AQ139" s="0"/>
      <c r="AR139" s="0"/>
      <c r="AS139" s="0"/>
      <c r="AT139" s="38"/>
      <c r="AU139" s="38"/>
      <c r="AV139" s="38"/>
      <c r="AW139" s="38"/>
      <c r="AX139" s="38"/>
      <c r="CL139" s="49"/>
      <c r="CM139" s="50"/>
    </row>
    <row r="140" customFormat="false" ht="15" hidden="false" customHeight="true" outlineLevel="0" collapsed="false">
      <c r="A140" s="4"/>
      <c r="B140" s="4"/>
      <c r="C140" s="4"/>
      <c r="D140" s="4"/>
      <c r="E140" s="4"/>
      <c r="AE140" s="42"/>
      <c r="AF140" s="0"/>
      <c r="AG140" s="0"/>
      <c r="AH140" s="0"/>
      <c r="AI140" s="0"/>
      <c r="AJ140" s="0"/>
      <c r="AK140" s="0"/>
      <c r="AL140" s="0"/>
      <c r="AM140" s="0" t="e">
        <f aca="false">(AL140-AL139)/AL140*100</f>
        <v>#DIV/0!</v>
      </c>
      <c r="AN140" s="0" t="e">
        <f aca="false">(AK140-AK139)/AK140*100</f>
        <v>#DIV/0!</v>
      </c>
      <c r="AO140" s="0"/>
      <c r="AP140" s="0"/>
      <c r="AQ140" s="0"/>
      <c r="AR140" s="0"/>
      <c r="AS140" s="0"/>
      <c r="AT140" s="38"/>
      <c r="AU140" s="38"/>
      <c r="AV140" s="38"/>
      <c r="AW140" s="38"/>
      <c r="AX140" s="38"/>
      <c r="CL140" s="49"/>
      <c r="CM140" s="50"/>
    </row>
    <row r="141" customFormat="false" ht="15" hidden="false" customHeight="true" outlineLevel="0" collapsed="false">
      <c r="A141" s="4"/>
      <c r="B141" s="4"/>
      <c r="C141" s="4"/>
      <c r="D141" s="4"/>
      <c r="E141" s="4"/>
      <c r="AE141" s="42"/>
      <c r="AF141" s="0"/>
      <c r="AG141" s="0"/>
      <c r="AH141" s="0"/>
      <c r="AI141" s="0"/>
      <c r="AJ141" s="0"/>
      <c r="AK141" s="0"/>
      <c r="AL141" s="0"/>
      <c r="AM141" s="0" t="e">
        <f aca="false">(AL141-AL140)/AL141*100</f>
        <v>#DIV/0!</v>
      </c>
      <c r="AN141" s="0" t="e">
        <f aca="false">(AK141-AK140)/AK141*100</f>
        <v>#DIV/0!</v>
      </c>
      <c r="AO141" s="0"/>
      <c r="AP141" s="0"/>
      <c r="AQ141" s="0"/>
      <c r="AR141" s="0"/>
      <c r="AS141" s="0"/>
      <c r="AT141" s="38"/>
      <c r="AU141" s="38"/>
      <c r="AV141" s="38"/>
      <c r="AW141" s="38"/>
      <c r="AX141" s="38"/>
      <c r="CL141" s="49"/>
      <c r="CM141" s="50"/>
    </row>
    <row r="142" customFormat="false" ht="15" hidden="false" customHeight="true" outlineLevel="0" collapsed="false">
      <c r="A142" s="4"/>
      <c r="B142" s="4"/>
      <c r="C142" s="4"/>
      <c r="D142" s="4"/>
      <c r="E142" s="4"/>
      <c r="AE142" s="42"/>
      <c r="AF142" s="0"/>
      <c r="AG142" s="0"/>
      <c r="AH142" s="0"/>
      <c r="AI142" s="0"/>
      <c r="AJ142" s="0"/>
      <c r="AK142" s="0"/>
      <c r="AL142" s="0"/>
      <c r="AM142" s="0" t="e">
        <f aca="false">(AL142-AL141)/AL142*100</f>
        <v>#DIV/0!</v>
      </c>
      <c r="AN142" s="0" t="e">
        <f aca="false">(AK142-AK141)/AK142*100</f>
        <v>#DIV/0!</v>
      </c>
      <c r="AO142" s="0"/>
      <c r="AP142" s="0"/>
      <c r="AQ142" s="0"/>
      <c r="AR142" s="0"/>
      <c r="AS142" s="0"/>
      <c r="AT142" s="38"/>
      <c r="AU142" s="38"/>
      <c r="AV142" s="38"/>
      <c r="AW142" s="38"/>
      <c r="AX142" s="38"/>
      <c r="CL142" s="49"/>
      <c r="CM142" s="50"/>
    </row>
    <row r="143" customFormat="false" ht="15" hidden="false" customHeight="true" outlineLevel="0" collapsed="false">
      <c r="A143" s="4"/>
      <c r="B143" s="4"/>
      <c r="C143" s="4"/>
      <c r="D143" s="4"/>
      <c r="E143" s="4"/>
      <c r="AE143" s="42"/>
      <c r="AF143" s="0"/>
      <c r="AG143" s="0"/>
      <c r="AH143" s="0"/>
      <c r="AI143" s="0"/>
      <c r="AJ143" s="0"/>
      <c r="AK143" s="0"/>
      <c r="AL143" s="0"/>
      <c r="AM143" s="0" t="e">
        <f aca="false">(AL143-AL142)/AL143*100</f>
        <v>#DIV/0!</v>
      </c>
      <c r="AN143" s="0" t="e">
        <f aca="false">(AK143-AK142)/AK143*100</f>
        <v>#DIV/0!</v>
      </c>
      <c r="AO143" s="0"/>
      <c r="AP143" s="0"/>
      <c r="AQ143" s="0"/>
      <c r="AR143" s="0"/>
      <c r="AS143" s="0"/>
      <c r="AT143" s="38"/>
      <c r="AU143" s="38"/>
      <c r="AV143" s="38"/>
      <c r="AW143" s="38"/>
      <c r="AX143" s="38"/>
      <c r="CL143" s="49"/>
      <c r="CM143" s="50"/>
    </row>
    <row r="144" customFormat="false" ht="15" hidden="false" customHeight="true" outlineLevel="0" collapsed="false">
      <c r="A144" s="4"/>
      <c r="B144" s="4"/>
      <c r="C144" s="4"/>
      <c r="D144" s="4"/>
      <c r="E144" s="4"/>
      <c r="AE144" s="42"/>
      <c r="AF144" s="0"/>
      <c r="AG144" s="0"/>
      <c r="AH144" s="0"/>
      <c r="AI144" s="0"/>
      <c r="AJ144" s="0"/>
      <c r="AK144" s="0"/>
      <c r="AL144" s="0"/>
      <c r="AM144" s="0" t="e">
        <f aca="false">(AL144-AL143)/AL144*100</f>
        <v>#DIV/0!</v>
      </c>
      <c r="AN144" s="0" t="e">
        <f aca="false">(AK144-AK143)/AK144*100</f>
        <v>#DIV/0!</v>
      </c>
      <c r="AO144" s="0"/>
      <c r="AP144" s="0"/>
      <c r="AQ144" s="0"/>
      <c r="AR144" s="0"/>
      <c r="AS144" s="0"/>
      <c r="AT144" s="38"/>
      <c r="AU144" s="38"/>
      <c r="AV144" s="38"/>
      <c r="AW144" s="38"/>
      <c r="AX144" s="38"/>
      <c r="CL144" s="49"/>
      <c r="CM144" s="50"/>
    </row>
    <row r="145" customFormat="false" ht="15" hidden="false" customHeight="true" outlineLevel="0" collapsed="false">
      <c r="A145" s="4"/>
      <c r="B145" s="4"/>
      <c r="C145" s="4"/>
      <c r="D145" s="4"/>
      <c r="E145" s="4"/>
      <c r="AE145" s="42"/>
      <c r="AF145" s="0"/>
      <c r="AG145" s="0"/>
      <c r="AH145" s="0"/>
      <c r="AI145" s="0"/>
      <c r="AJ145" s="0"/>
      <c r="AK145" s="0"/>
      <c r="AL145" s="0"/>
      <c r="AM145" s="0" t="e">
        <f aca="false">(AL145-AL144)/AL145*100</f>
        <v>#DIV/0!</v>
      </c>
      <c r="AN145" s="0" t="e">
        <f aca="false">(AK145-AK144)/AK145*100</f>
        <v>#DIV/0!</v>
      </c>
      <c r="AO145" s="0"/>
      <c r="AP145" s="0"/>
      <c r="AQ145" s="0"/>
      <c r="AR145" s="0"/>
      <c r="AS145" s="0"/>
      <c r="AT145" s="38"/>
      <c r="AU145" s="38"/>
      <c r="AV145" s="38"/>
      <c r="AW145" s="38"/>
      <c r="AX145" s="38"/>
      <c r="CL145" s="49"/>
      <c r="CM145" s="50"/>
    </row>
    <row r="146" customFormat="false" ht="15" hidden="false" customHeight="true" outlineLevel="0" collapsed="false">
      <c r="A146" s="4"/>
      <c r="B146" s="4"/>
      <c r="C146" s="4"/>
      <c r="D146" s="4"/>
      <c r="E146" s="4"/>
      <c r="AE146" s="42"/>
      <c r="AF146" s="0"/>
      <c r="AG146" s="0"/>
      <c r="AH146" s="0"/>
      <c r="AI146" s="0"/>
      <c r="AJ146" s="0"/>
      <c r="AK146" s="0"/>
      <c r="AL146" s="0"/>
      <c r="AM146" s="0" t="e">
        <f aca="false">(AL146-AL145)/AL146*100</f>
        <v>#DIV/0!</v>
      </c>
      <c r="AN146" s="0" t="e">
        <f aca="false">(AK146-AK145)/AK146*100</f>
        <v>#DIV/0!</v>
      </c>
      <c r="AO146" s="0"/>
      <c r="AP146" s="0"/>
      <c r="AQ146" s="0"/>
      <c r="AR146" s="0"/>
      <c r="AS146" s="0"/>
      <c r="AT146" s="38"/>
      <c r="AU146" s="38"/>
      <c r="AV146" s="38"/>
      <c r="AW146" s="38"/>
      <c r="AX146" s="38"/>
      <c r="CL146" s="49"/>
      <c r="CM146" s="50"/>
    </row>
    <row r="147" customFormat="false" ht="15" hidden="false" customHeight="true" outlineLevel="0" collapsed="false">
      <c r="A147" s="4"/>
      <c r="B147" s="4"/>
      <c r="C147" s="4"/>
      <c r="D147" s="4"/>
      <c r="E147" s="4"/>
      <c r="AE147" s="42"/>
      <c r="AF147" s="0"/>
      <c r="AG147" s="0"/>
      <c r="AH147" s="0"/>
      <c r="AI147" s="0"/>
      <c r="AJ147" s="0"/>
      <c r="AK147" s="0"/>
      <c r="AL147" s="0"/>
      <c r="AM147" s="0" t="e">
        <f aca="false">(AL147-AL146)/AL147*100</f>
        <v>#DIV/0!</v>
      </c>
      <c r="AN147" s="0" t="e">
        <f aca="false">(AK147-AK146)/AK147*100</f>
        <v>#DIV/0!</v>
      </c>
      <c r="AO147" s="0"/>
      <c r="AP147" s="0"/>
      <c r="AQ147" s="0"/>
      <c r="AR147" s="0"/>
      <c r="AS147" s="0"/>
      <c r="AT147" s="38"/>
      <c r="AU147" s="38"/>
      <c r="AV147" s="38"/>
      <c r="AW147" s="38"/>
      <c r="AX147" s="38"/>
      <c r="CL147" s="49"/>
      <c r="CM147" s="50"/>
    </row>
    <row r="148" customFormat="false" ht="15" hidden="false" customHeight="true" outlineLevel="0" collapsed="false">
      <c r="A148" s="4"/>
      <c r="B148" s="4"/>
      <c r="C148" s="4"/>
      <c r="D148" s="4"/>
      <c r="E148" s="4"/>
      <c r="AE148" s="42"/>
      <c r="AF148" s="0"/>
      <c r="AG148" s="0"/>
      <c r="AH148" s="0"/>
      <c r="AI148" s="0"/>
      <c r="AJ148" s="0"/>
      <c r="AK148" s="0"/>
      <c r="AL148" s="0"/>
      <c r="AM148" s="0" t="e">
        <f aca="false">(AL148-AL147)/AL148*100</f>
        <v>#DIV/0!</v>
      </c>
      <c r="AN148" s="0" t="e">
        <f aca="false">(AK148-AK147)/AK148*100</f>
        <v>#DIV/0!</v>
      </c>
      <c r="AO148" s="0"/>
      <c r="AP148" s="0"/>
      <c r="AQ148" s="0"/>
      <c r="AR148" s="0"/>
      <c r="AS148" s="0"/>
      <c r="AT148" s="38"/>
      <c r="AU148" s="38"/>
      <c r="AV148" s="38"/>
      <c r="AW148" s="38"/>
      <c r="AX148" s="38"/>
      <c r="CL148" s="49"/>
      <c r="CM148" s="50"/>
    </row>
    <row r="149" customFormat="false" ht="15" hidden="false" customHeight="true" outlineLevel="0" collapsed="false">
      <c r="A149" s="4"/>
      <c r="B149" s="4"/>
      <c r="C149" s="4"/>
      <c r="D149" s="4"/>
      <c r="E149" s="4"/>
      <c r="AE149" s="42"/>
      <c r="AF149" s="0"/>
      <c r="AG149" s="0"/>
      <c r="AH149" s="0"/>
      <c r="AI149" s="0"/>
      <c r="AJ149" s="0"/>
      <c r="AK149" s="0"/>
      <c r="AL149" s="0"/>
      <c r="AM149" s="0" t="e">
        <f aca="false">(AL149-AL148)/AL149*100</f>
        <v>#DIV/0!</v>
      </c>
      <c r="AN149" s="0" t="e">
        <f aca="false">(AK149-AK148)/AK149*100</f>
        <v>#DIV/0!</v>
      </c>
      <c r="AO149" s="0"/>
      <c r="AP149" s="0"/>
      <c r="AQ149" s="0"/>
      <c r="AR149" s="0"/>
      <c r="AS149" s="0"/>
      <c r="AT149" s="38"/>
      <c r="AU149" s="38"/>
      <c r="AV149" s="38"/>
      <c r="AW149" s="38"/>
      <c r="AX149" s="38"/>
      <c r="CL149" s="49"/>
      <c r="CM149" s="50"/>
    </row>
    <row r="150" customFormat="false" ht="15" hidden="false" customHeight="true" outlineLevel="0" collapsed="false">
      <c r="A150" s="4"/>
      <c r="B150" s="4"/>
      <c r="C150" s="4"/>
      <c r="D150" s="4"/>
      <c r="E150" s="4"/>
      <c r="AE150" s="42"/>
      <c r="AF150" s="0"/>
      <c r="AG150" s="0"/>
      <c r="AH150" s="0"/>
      <c r="AI150" s="0"/>
      <c r="AJ150" s="0"/>
      <c r="AK150" s="0"/>
      <c r="AL150" s="0"/>
      <c r="AM150" s="0" t="e">
        <f aca="false">(AL150-AL149)/AL150*100</f>
        <v>#DIV/0!</v>
      </c>
      <c r="AN150" s="0" t="e">
        <f aca="false">(AK150-AK149)/AK150*100</f>
        <v>#DIV/0!</v>
      </c>
      <c r="AO150" s="0"/>
      <c r="AP150" s="0"/>
      <c r="AQ150" s="0"/>
      <c r="AR150" s="0"/>
      <c r="AS150" s="0"/>
      <c r="AT150" s="38"/>
      <c r="AU150" s="38"/>
      <c r="AV150" s="38"/>
      <c r="AW150" s="38"/>
      <c r="AX150" s="38"/>
      <c r="CL150" s="49"/>
      <c r="CM150" s="50"/>
    </row>
    <row r="151" customFormat="false" ht="15" hidden="false" customHeight="true" outlineLevel="0" collapsed="false">
      <c r="A151" s="4"/>
      <c r="B151" s="4"/>
      <c r="C151" s="4"/>
      <c r="D151" s="4"/>
      <c r="E151" s="4"/>
      <c r="AE151" s="42"/>
      <c r="AF151" s="0"/>
      <c r="AG151" s="0"/>
      <c r="AH151" s="0"/>
      <c r="AI151" s="0"/>
      <c r="AJ151" s="0"/>
      <c r="AK151" s="0"/>
      <c r="AL151" s="0"/>
      <c r="AM151" s="0" t="e">
        <f aca="false">(AL151-AL150)/AL151*100</f>
        <v>#DIV/0!</v>
      </c>
      <c r="AN151" s="0" t="e">
        <f aca="false">(AK151-AK150)/AK151*100</f>
        <v>#DIV/0!</v>
      </c>
      <c r="AO151" s="0"/>
      <c r="AP151" s="0"/>
      <c r="AQ151" s="0"/>
      <c r="AR151" s="0"/>
      <c r="AS151" s="0"/>
      <c r="AT151" s="38"/>
      <c r="AU151" s="38"/>
      <c r="AV151" s="38"/>
      <c r="AW151" s="38"/>
      <c r="AX151" s="38"/>
      <c r="CL151" s="49"/>
      <c r="CM151" s="50"/>
    </row>
    <row r="152" customFormat="false" ht="15" hidden="false" customHeight="true" outlineLevel="0" collapsed="false">
      <c r="A152" s="4"/>
      <c r="B152" s="4"/>
      <c r="C152" s="4"/>
      <c r="D152" s="4"/>
      <c r="E152" s="4"/>
      <c r="AE152" s="42"/>
      <c r="AF152" s="0"/>
      <c r="AG152" s="0"/>
      <c r="AH152" s="0"/>
      <c r="AI152" s="0"/>
      <c r="AJ152" s="0"/>
      <c r="AK152" s="0"/>
      <c r="AL152" s="0"/>
      <c r="AM152" s="0" t="e">
        <f aca="false">(AL152-AL151)/AL152*100</f>
        <v>#DIV/0!</v>
      </c>
      <c r="AN152" s="0" t="e">
        <f aca="false">(AK152-AK151)/AK152*100</f>
        <v>#DIV/0!</v>
      </c>
      <c r="AO152" s="0"/>
      <c r="AP152" s="0"/>
      <c r="AQ152" s="0"/>
      <c r="AR152" s="0"/>
      <c r="AS152" s="0"/>
      <c r="AT152" s="38"/>
      <c r="AU152" s="38"/>
      <c r="AV152" s="38"/>
      <c r="AW152" s="38"/>
      <c r="AX152" s="38"/>
      <c r="CL152" s="49"/>
      <c r="CM152" s="50"/>
    </row>
    <row r="153" customFormat="false" ht="15" hidden="false" customHeight="true" outlineLevel="0" collapsed="false">
      <c r="A153" s="4"/>
      <c r="B153" s="4"/>
      <c r="C153" s="4"/>
      <c r="D153" s="4"/>
      <c r="E153" s="4"/>
      <c r="AE153" s="42"/>
      <c r="AF153" s="0"/>
      <c r="AG153" s="0"/>
      <c r="AH153" s="0"/>
      <c r="AI153" s="0"/>
      <c r="AJ153" s="0"/>
      <c r="AK153" s="0"/>
      <c r="AL153" s="0"/>
      <c r="AM153" s="0" t="e">
        <f aca="false">(AL153-AL152)/AL153*100</f>
        <v>#DIV/0!</v>
      </c>
      <c r="AN153" s="0" t="e">
        <f aca="false">(AK153-AK152)/AK153*100</f>
        <v>#DIV/0!</v>
      </c>
      <c r="AO153" s="0"/>
      <c r="AP153" s="0"/>
      <c r="AQ153" s="0"/>
      <c r="AR153" s="0"/>
      <c r="AS153" s="0"/>
      <c r="AT153" s="38"/>
      <c r="AU153" s="38"/>
      <c r="AV153" s="38"/>
      <c r="AW153" s="38"/>
      <c r="AX153" s="38"/>
      <c r="CL153" s="49"/>
      <c r="CM153" s="50"/>
    </row>
    <row r="154" customFormat="false" ht="15" hidden="false" customHeight="true" outlineLevel="0" collapsed="false">
      <c r="A154" s="4"/>
      <c r="B154" s="4"/>
      <c r="C154" s="4"/>
      <c r="D154" s="4"/>
      <c r="E154" s="4"/>
      <c r="AE154" s="42"/>
      <c r="AF154" s="0"/>
      <c r="AG154" s="0"/>
      <c r="AH154" s="0"/>
      <c r="AI154" s="0"/>
      <c r="AJ154" s="0"/>
      <c r="AK154" s="0"/>
      <c r="AL154" s="0"/>
      <c r="AM154" s="0" t="e">
        <f aca="false">(AL154-AL153)/AL154*100</f>
        <v>#DIV/0!</v>
      </c>
      <c r="AN154" s="0" t="e">
        <f aca="false">(AK154-AK153)/AK154*100</f>
        <v>#DIV/0!</v>
      </c>
      <c r="AO154" s="0"/>
      <c r="AP154" s="0"/>
      <c r="AQ154" s="0"/>
      <c r="AR154" s="0"/>
      <c r="AS154" s="0"/>
      <c r="AT154" s="38"/>
      <c r="AU154" s="38"/>
      <c r="AV154" s="38"/>
      <c r="AW154" s="38"/>
      <c r="AX154" s="38"/>
      <c r="CL154" s="49"/>
      <c r="CM154" s="50"/>
    </row>
    <row r="155" customFormat="false" ht="15" hidden="false" customHeight="true" outlineLevel="0" collapsed="false">
      <c r="A155" s="4"/>
      <c r="B155" s="4"/>
      <c r="C155" s="4"/>
      <c r="D155" s="4"/>
      <c r="E155" s="4"/>
      <c r="AE155" s="42"/>
      <c r="AF155" s="0"/>
      <c r="AG155" s="0"/>
      <c r="AH155" s="0"/>
      <c r="AI155" s="0"/>
      <c r="AJ155" s="0"/>
      <c r="AK155" s="0"/>
      <c r="AL155" s="0"/>
      <c r="AM155" s="0" t="e">
        <f aca="false">(AL155-AL154)/AL155*100</f>
        <v>#DIV/0!</v>
      </c>
      <c r="AN155" s="0" t="e">
        <f aca="false">(AK155-AK154)/AK155*100</f>
        <v>#DIV/0!</v>
      </c>
      <c r="AO155" s="0"/>
      <c r="AP155" s="0"/>
      <c r="AQ155" s="0"/>
      <c r="AR155" s="0"/>
      <c r="AS155" s="0"/>
      <c r="AT155" s="38"/>
      <c r="AU155" s="38"/>
      <c r="AV155" s="38"/>
      <c r="AW155" s="38"/>
      <c r="AX155" s="38"/>
      <c r="CL155" s="49"/>
      <c r="CM155" s="50"/>
    </row>
    <row r="156" customFormat="false" ht="15" hidden="false" customHeight="true" outlineLevel="0" collapsed="false">
      <c r="A156" s="4"/>
      <c r="B156" s="4"/>
      <c r="C156" s="4"/>
      <c r="D156" s="4"/>
      <c r="E156" s="4"/>
      <c r="AE156" s="42"/>
      <c r="AF156" s="0"/>
      <c r="AG156" s="0"/>
      <c r="AH156" s="0"/>
      <c r="AI156" s="0"/>
      <c r="AJ156" s="0"/>
      <c r="AK156" s="0"/>
      <c r="AL156" s="0"/>
      <c r="AM156" s="0" t="e">
        <f aca="false">(AL156-AL155)/AL156*100</f>
        <v>#DIV/0!</v>
      </c>
      <c r="AN156" s="0" t="e">
        <f aca="false">(AK156-AK155)/AK156*100</f>
        <v>#DIV/0!</v>
      </c>
      <c r="AO156" s="0"/>
      <c r="AP156" s="0"/>
      <c r="AQ156" s="0"/>
      <c r="AR156" s="0"/>
      <c r="AS156" s="0"/>
      <c r="AT156" s="38"/>
      <c r="AU156" s="38"/>
      <c r="AV156" s="38"/>
      <c r="AW156" s="38"/>
      <c r="AX156" s="38"/>
      <c r="CL156" s="49"/>
      <c r="CM156" s="50"/>
    </row>
    <row r="157" customFormat="false" ht="15" hidden="false" customHeight="true" outlineLevel="0" collapsed="false">
      <c r="A157" s="4"/>
      <c r="B157" s="4"/>
      <c r="C157" s="4"/>
      <c r="D157" s="4"/>
      <c r="E157" s="4"/>
      <c r="AE157" s="42"/>
      <c r="AF157" s="0"/>
      <c r="AG157" s="0"/>
      <c r="AH157" s="0"/>
      <c r="AI157" s="0"/>
      <c r="AJ157" s="0"/>
      <c r="AK157" s="0"/>
      <c r="AL157" s="0"/>
      <c r="AM157" s="0" t="e">
        <f aca="false">(AL157-AL156)/AL157*100</f>
        <v>#DIV/0!</v>
      </c>
      <c r="AN157" s="0" t="e">
        <f aca="false">(AK157-AK156)/AK157*100</f>
        <v>#DIV/0!</v>
      </c>
      <c r="AO157" s="0"/>
      <c r="AP157" s="0"/>
      <c r="AQ157" s="0"/>
      <c r="AR157" s="0"/>
      <c r="AS157" s="0"/>
      <c r="AT157" s="38"/>
      <c r="AU157" s="38"/>
      <c r="AV157" s="38"/>
      <c r="AW157" s="38"/>
      <c r="AX157" s="38"/>
      <c r="CL157" s="49"/>
      <c r="CM157" s="50"/>
    </row>
    <row r="158" customFormat="false" ht="15" hidden="false" customHeight="true" outlineLevel="0" collapsed="false">
      <c r="A158" s="4"/>
      <c r="B158" s="4"/>
      <c r="C158" s="4"/>
      <c r="D158" s="4"/>
      <c r="E158" s="4"/>
      <c r="AE158" s="42"/>
      <c r="AF158" s="0"/>
      <c r="AG158" s="0"/>
      <c r="AH158" s="0"/>
      <c r="AI158" s="0"/>
      <c r="AJ158" s="0"/>
      <c r="AK158" s="0"/>
      <c r="AL158" s="0"/>
      <c r="AM158" s="0" t="e">
        <f aca="false">(AL158-AL157)/AL158*100</f>
        <v>#DIV/0!</v>
      </c>
      <c r="AN158" s="0" t="e">
        <f aca="false">(AK158-AK157)/AK158*100</f>
        <v>#DIV/0!</v>
      </c>
      <c r="AO158" s="0"/>
      <c r="AP158" s="0"/>
      <c r="AQ158" s="0"/>
      <c r="AR158" s="0"/>
      <c r="AS158" s="0"/>
      <c r="AT158" s="38"/>
      <c r="AU158" s="38"/>
      <c r="AV158" s="38"/>
      <c r="AW158" s="38"/>
      <c r="AX158" s="38"/>
      <c r="CL158" s="49"/>
      <c r="CM158" s="50"/>
    </row>
    <row r="159" customFormat="false" ht="15" hidden="false" customHeight="true" outlineLevel="0" collapsed="false">
      <c r="A159" s="4"/>
      <c r="B159" s="4"/>
      <c r="C159" s="4"/>
      <c r="D159" s="4"/>
      <c r="E159" s="4"/>
      <c r="AE159" s="42"/>
      <c r="AF159" s="0"/>
      <c r="AG159" s="0"/>
      <c r="AH159" s="0"/>
      <c r="AI159" s="0"/>
      <c r="AJ159" s="0"/>
      <c r="AK159" s="0"/>
      <c r="AL159" s="0"/>
      <c r="AM159" s="0" t="e">
        <f aca="false">(AL159-AL158)/AL159*100</f>
        <v>#DIV/0!</v>
      </c>
      <c r="AN159" s="0" t="e">
        <f aca="false">(AK159-AK158)/AK159*100</f>
        <v>#DIV/0!</v>
      </c>
      <c r="AO159" s="0"/>
      <c r="AP159" s="0"/>
      <c r="AQ159" s="0"/>
      <c r="AR159" s="0"/>
      <c r="AS159" s="0"/>
      <c r="AT159" s="38"/>
      <c r="AU159" s="38"/>
      <c r="AV159" s="38"/>
      <c r="AW159" s="38"/>
      <c r="AX159" s="38"/>
      <c r="CL159" s="49"/>
      <c r="CM159" s="50"/>
    </row>
    <row r="160" customFormat="false" ht="15" hidden="false" customHeight="true" outlineLevel="0" collapsed="false">
      <c r="A160" s="4"/>
      <c r="B160" s="4"/>
      <c r="C160" s="4"/>
      <c r="D160" s="4"/>
      <c r="E160" s="4"/>
      <c r="AE160" s="42"/>
      <c r="AF160" s="0"/>
      <c r="AG160" s="0"/>
      <c r="AH160" s="0"/>
      <c r="AI160" s="0"/>
      <c r="AJ160" s="0"/>
      <c r="AK160" s="0"/>
      <c r="AL160" s="0"/>
      <c r="AM160" s="0" t="e">
        <f aca="false">(AL160-AL159)/AL160*100</f>
        <v>#DIV/0!</v>
      </c>
      <c r="AN160" s="0" t="e">
        <f aca="false">(AK160-AK159)/AK160*100</f>
        <v>#DIV/0!</v>
      </c>
      <c r="AO160" s="0"/>
      <c r="AP160" s="0"/>
      <c r="AQ160" s="0"/>
      <c r="AR160" s="0"/>
      <c r="AS160" s="0"/>
      <c r="AT160" s="38"/>
      <c r="AU160" s="38"/>
      <c r="AV160" s="38"/>
      <c r="AW160" s="38"/>
      <c r="AX160" s="38"/>
      <c r="CL160" s="49"/>
      <c r="CM160" s="50"/>
    </row>
    <row r="161" customFormat="false" ht="15" hidden="false" customHeight="true" outlineLevel="0" collapsed="false">
      <c r="A161" s="4"/>
      <c r="B161" s="4"/>
      <c r="C161" s="4"/>
      <c r="D161" s="4"/>
      <c r="E161" s="4"/>
      <c r="AE161" s="42"/>
      <c r="AF161" s="0"/>
      <c r="AG161" s="0"/>
      <c r="AH161" s="0"/>
      <c r="AI161" s="0"/>
      <c r="AJ161" s="0"/>
      <c r="AK161" s="0"/>
      <c r="AL161" s="0"/>
      <c r="AM161" s="0" t="e">
        <f aca="false">(AL161-AL160)/AL161*100</f>
        <v>#DIV/0!</v>
      </c>
      <c r="AN161" s="0" t="e">
        <f aca="false">(AK161-AK160)/AK161*100</f>
        <v>#DIV/0!</v>
      </c>
      <c r="AO161" s="0"/>
      <c r="AP161" s="0"/>
      <c r="AQ161" s="0"/>
      <c r="AR161" s="0"/>
      <c r="AS161" s="0"/>
      <c r="AT161" s="38"/>
      <c r="AU161" s="38"/>
      <c r="AV161" s="38"/>
      <c r="AW161" s="38"/>
      <c r="AX161" s="38"/>
      <c r="CL161" s="49"/>
      <c r="CM161" s="50"/>
    </row>
    <row r="162" customFormat="false" ht="15" hidden="false" customHeight="true" outlineLevel="0" collapsed="false">
      <c r="A162" s="4"/>
      <c r="B162" s="4"/>
      <c r="C162" s="4"/>
      <c r="D162" s="4"/>
      <c r="E162" s="4"/>
      <c r="AE162" s="42"/>
      <c r="AF162" s="0"/>
      <c r="AG162" s="0"/>
      <c r="AH162" s="0"/>
      <c r="AI162" s="0"/>
      <c r="AJ162" s="0"/>
      <c r="AK162" s="0"/>
      <c r="AL162" s="0"/>
      <c r="AM162" s="0" t="e">
        <f aca="false">(AL162-AL161)/AL162*100</f>
        <v>#DIV/0!</v>
      </c>
      <c r="AN162" s="0" t="e">
        <f aca="false">(AK162-AK161)/AK162*100</f>
        <v>#DIV/0!</v>
      </c>
      <c r="AO162" s="0"/>
      <c r="AP162" s="0"/>
      <c r="AQ162" s="0"/>
      <c r="AR162" s="0"/>
      <c r="AS162" s="0"/>
      <c r="AT162" s="38"/>
      <c r="AU162" s="38"/>
      <c r="AV162" s="38"/>
      <c r="AW162" s="38"/>
      <c r="AX162" s="38"/>
      <c r="CL162" s="49"/>
      <c r="CM162" s="50"/>
    </row>
    <row r="163" customFormat="false" ht="15" hidden="false" customHeight="true" outlineLevel="0" collapsed="false">
      <c r="A163" s="4"/>
      <c r="B163" s="4"/>
      <c r="C163" s="4"/>
      <c r="D163" s="4"/>
      <c r="E163" s="4"/>
      <c r="AE163" s="42"/>
      <c r="AF163" s="0"/>
      <c r="AG163" s="0"/>
      <c r="AH163" s="0"/>
      <c r="AI163" s="0"/>
      <c r="AJ163" s="0"/>
      <c r="AK163" s="0"/>
      <c r="AL163" s="0"/>
      <c r="AM163" s="0" t="e">
        <f aca="false">(AL163-AL162)/AL163*100</f>
        <v>#DIV/0!</v>
      </c>
      <c r="AN163" s="0" t="e">
        <f aca="false">(AK163-AK162)/AK163*100</f>
        <v>#DIV/0!</v>
      </c>
      <c r="AO163" s="0"/>
      <c r="AP163" s="0"/>
      <c r="AQ163" s="0"/>
      <c r="AR163" s="0"/>
      <c r="AS163" s="0"/>
      <c r="AT163" s="38"/>
      <c r="AU163" s="38"/>
      <c r="AV163" s="38"/>
      <c r="AW163" s="38"/>
      <c r="AX163" s="38"/>
      <c r="CL163" s="49"/>
      <c r="CM163" s="50"/>
    </row>
    <row r="164" customFormat="false" ht="15" hidden="false" customHeight="true" outlineLevel="0" collapsed="false">
      <c r="A164" s="4"/>
      <c r="B164" s="4"/>
      <c r="C164" s="4"/>
      <c r="D164" s="4"/>
      <c r="E164" s="4"/>
      <c r="AE164" s="42"/>
      <c r="AF164" s="0"/>
      <c r="AG164" s="0"/>
      <c r="AH164" s="0"/>
      <c r="AI164" s="0"/>
      <c r="AJ164" s="0"/>
      <c r="AK164" s="0"/>
      <c r="AL164" s="0"/>
      <c r="AM164" s="0" t="e">
        <f aca="false">(AL164-AL163)/AL164*100</f>
        <v>#DIV/0!</v>
      </c>
      <c r="AN164" s="0" t="e">
        <f aca="false">(AK164-AK163)/AK164*100</f>
        <v>#DIV/0!</v>
      </c>
      <c r="AO164" s="0"/>
      <c r="AP164" s="0"/>
      <c r="AQ164" s="0"/>
      <c r="AR164" s="0"/>
      <c r="AS164" s="0"/>
      <c r="AT164" s="38"/>
      <c r="AU164" s="38"/>
      <c r="AV164" s="38"/>
      <c r="AW164" s="38"/>
      <c r="AX164" s="38"/>
      <c r="CL164" s="49"/>
      <c r="CM164" s="50"/>
    </row>
    <row r="165" customFormat="false" ht="15" hidden="false" customHeight="true" outlineLevel="0" collapsed="false">
      <c r="A165" s="4"/>
      <c r="B165" s="4"/>
      <c r="C165" s="4"/>
      <c r="D165" s="4"/>
      <c r="E165" s="4"/>
      <c r="AE165" s="42"/>
      <c r="AF165" s="0"/>
      <c r="AG165" s="0"/>
      <c r="AH165" s="0"/>
      <c r="AI165" s="0"/>
      <c r="AJ165" s="0"/>
      <c r="AK165" s="0"/>
      <c r="AL165" s="0"/>
      <c r="AM165" s="0" t="e">
        <f aca="false">(AL165-AL164)/AL165*100</f>
        <v>#DIV/0!</v>
      </c>
      <c r="AN165" s="0" t="e">
        <f aca="false">(AK165-AK164)/AK165*100</f>
        <v>#DIV/0!</v>
      </c>
      <c r="AO165" s="0"/>
      <c r="AP165" s="0"/>
      <c r="AQ165" s="0"/>
      <c r="AR165" s="0"/>
      <c r="AS165" s="0"/>
      <c r="AT165" s="38"/>
      <c r="AU165" s="38"/>
      <c r="AV165" s="38"/>
      <c r="AW165" s="38"/>
      <c r="AX165" s="38"/>
      <c r="CL165" s="49"/>
      <c r="CM165" s="50"/>
    </row>
    <row r="166" customFormat="false" ht="15" hidden="false" customHeight="true" outlineLevel="0" collapsed="false">
      <c r="A166" s="4"/>
      <c r="B166" s="4"/>
      <c r="C166" s="4"/>
      <c r="D166" s="4"/>
      <c r="E166" s="4"/>
      <c r="AE166" s="42"/>
      <c r="AF166" s="0"/>
      <c r="AG166" s="0"/>
      <c r="AH166" s="0"/>
      <c r="AI166" s="0"/>
      <c r="AJ166" s="0"/>
      <c r="AK166" s="0"/>
      <c r="AL166" s="0"/>
      <c r="AM166" s="0" t="e">
        <f aca="false">(AL166-AL165)/AL166*100</f>
        <v>#DIV/0!</v>
      </c>
      <c r="AN166" s="0" t="e">
        <f aca="false">(AK166-AK165)/AK166*100</f>
        <v>#DIV/0!</v>
      </c>
      <c r="AO166" s="0"/>
      <c r="AP166" s="0"/>
      <c r="AQ166" s="0"/>
      <c r="AR166" s="0"/>
      <c r="AS166" s="0"/>
      <c r="AT166" s="38"/>
      <c r="AU166" s="38"/>
      <c r="AV166" s="38"/>
      <c r="AW166" s="38"/>
      <c r="AX166" s="38"/>
      <c r="CL166" s="49"/>
      <c r="CM166" s="50"/>
    </row>
    <row r="167" customFormat="false" ht="15" hidden="false" customHeight="true" outlineLevel="0" collapsed="false">
      <c r="A167" s="4"/>
      <c r="B167" s="4"/>
      <c r="C167" s="4"/>
      <c r="D167" s="4"/>
      <c r="E167" s="4"/>
      <c r="AE167" s="42"/>
      <c r="AF167" s="0"/>
      <c r="AG167" s="0"/>
      <c r="AH167" s="0"/>
      <c r="AI167" s="0"/>
      <c r="AJ167" s="0"/>
      <c r="AK167" s="0"/>
      <c r="AL167" s="0"/>
      <c r="AM167" s="0" t="e">
        <f aca="false">(AL167-AL166)/AL167*100</f>
        <v>#DIV/0!</v>
      </c>
      <c r="AN167" s="0" t="e">
        <f aca="false">(AK167-AK166)/AK167*100</f>
        <v>#DIV/0!</v>
      </c>
      <c r="AO167" s="0"/>
      <c r="AP167" s="0"/>
      <c r="AQ167" s="0"/>
      <c r="AR167" s="0"/>
      <c r="AS167" s="0"/>
      <c r="AT167" s="38"/>
      <c r="AU167" s="38"/>
      <c r="AV167" s="38"/>
      <c r="AW167" s="38"/>
      <c r="AX167" s="38"/>
      <c r="CL167" s="49"/>
      <c r="CM167" s="50"/>
    </row>
    <row r="168" customFormat="false" ht="15" hidden="false" customHeight="true" outlineLevel="0" collapsed="false">
      <c r="A168" s="4"/>
      <c r="B168" s="4"/>
      <c r="C168" s="4"/>
      <c r="D168" s="4"/>
      <c r="E168" s="4"/>
      <c r="AE168" s="42"/>
      <c r="AF168" s="0"/>
      <c r="AG168" s="0"/>
      <c r="AH168" s="0"/>
      <c r="AI168" s="0"/>
      <c r="AJ168" s="0"/>
      <c r="AK168" s="0"/>
      <c r="AL168" s="0"/>
      <c r="AM168" s="0" t="e">
        <f aca="false">(AL168-AL167)/AL168*100</f>
        <v>#DIV/0!</v>
      </c>
      <c r="AN168" s="0" t="e">
        <f aca="false">(AK168-AK167)/AK168*100</f>
        <v>#DIV/0!</v>
      </c>
      <c r="AO168" s="0"/>
      <c r="AP168" s="0"/>
      <c r="AQ168" s="0"/>
      <c r="AR168" s="0"/>
      <c r="AS168" s="0"/>
      <c r="AT168" s="38"/>
      <c r="AU168" s="38"/>
      <c r="AV168" s="38"/>
      <c r="AW168" s="38"/>
      <c r="AX168" s="38"/>
      <c r="CL168" s="49"/>
      <c r="CM168" s="50"/>
    </row>
    <row r="169" customFormat="false" ht="15" hidden="false" customHeight="true" outlineLevel="0" collapsed="false">
      <c r="A169" s="4"/>
      <c r="B169" s="4"/>
      <c r="C169" s="4"/>
      <c r="D169" s="4"/>
      <c r="E169" s="4"/>
      <c r="AE169" s="42"/>
      <c r="AF169" s="0"/>
      <c r="AG169" s="0"/>
      <c r="AH169" s="0"/>
      <c r="AI169" s="0"/>
      <c r="AJ169" s="0"/>
      <c r="AK169" s="0"/>
      <c r="AL169" s="0"/>
      <c r="AM169" s="0" t="e">
        <f aca="false">(AL169-AL168)/AL169*100</f>
        <v>#DIV/0!</v>
      </c>
      <c r="AN169" s="0" t="e">
        <f aca="false">(AK169-AK168)/AK169*100</f>
        <v>#DIV/0!</v>
      </c>
      <c r="AO169" s="0"/>
      <c r="AP169" s="0"/>
      <c r="AQ169" s="0"/>
      <c r="AR169" s="0"/>
      <c r="AS169" s="0"/>
      <c r="AT169" s="38"/>
      <c r="AU169" s="38"/>
      <c r="AV169" s="38"/>
      <c r="AW169" s="38"/>
      <c r="AX169" s="38"/>
      <c r="CL169" s="49"/>
      <c r="CM169" s="50"/>
    </row>
    <row r="170" customFormat="false" ht="15" hidden="false" customHeight="true" outlineLevel="0" collapsed="false">
      <c r="A170" s="4"/>
      <c r="B170" s="4"/>
      <c r="C170" s="4"/>
      <c r="D170" s="4"/>
      <c r="E170" s="4"/>
      <c r="AE170" s="42"/>
      <c r="AF170" s="0"/>
      <c r="AG170" s="0"/>
      <c r="AH170" s="0"/>
      <c r="AI170" s="0"/>
      <c r="AJ170" s="0"/>
      <c r="AK170" s="0"/>
      <c r="AL170" s="0"/>
      <c r="AM170" s="0" t="e">
        <f aca="false">(AL170-AL169)/AL170*100</f>
        <v>#DIV/0!</v>
      </c>
      <c r="AN170" s="0" t="e">
        <f aca="false">(AK170-AK169)/AK170*100</f>
        <v>#DIV/0!</v>
      </c>
      <c r="AO170" s="0"/>
      <c r="AP170" s="0"/>
      <c r="AQ170" s="0"/>
      <c r="AR170" s="0"/>
      <c r="AS170" s="0"/>
      <c r="AT170" s="38"/>
      <c r="AU170" s="38"/>
      <c r="AV170" s="38"/>
      <c r="AW170" s="38"/>
      <c r="AX170" s="38"/>
      <c r="CL170" s="49"/>
      <c r="CM170" s="50"/>
    </row>
    <row r="171" customFormat="false" ht="15" hidden="false" customHeight="true" outlineLevel="0" collapsed="false">
      <c r="A171" s="4"/>
      <c r="B171" s="4"/>
      <c r="C171" s="4"/>
      <c r="D171" s="4"/>
      <c r="E171" s="4"/>
      <c r="AE171" s="42"/>
      <c r="AF171" s="0"/>
      <c r="AG171" s="0"/>
      <c r="AH171" s="0"/>
      <c r="AI171" s="0"/>
      <c r="AJ171" s="0"/>
      <c r="AK171" s="0"/>
      <c r="AL171" s="0"/>
      <c r="AM171" s="0" t="e">
        <f aca="false">(AL171-AL170)/AL171*100</f>
        <v>#DIV/0!</v>
      </c>
      <c r="AN171" s="0" t="e">
        <f aca="false">(AK171-AK170)/AK171*100</f>
        <v>#DIV/0!</v>
      </c>
      <c r="AO171" s="0"/>
      <c r="AP171" s="0"/>
      <c r="AQ171" s="0"/>
      <c r="AR171" s="0"/>
      <c r="AS171" s="0"/>
      <c r="AT171" s="38"/>
      <c r="AU171" s="38"/>
      <c r="AV171" s="38"/>
      <c r="AW171" s="38"/>
      <c r="AX171" s="38"/>
      <c r="CL171" s="49"/>
      <c r="CM171" s="50"/>
    </row>
    <row r="172" customFormat="false" ht="15" hidden="false" customHeight="true" outlineLevel="0" collapsed="false">
      <c r="A172" s="4"/>
      <c r="B172" s="4"/>
      <c r="C172" s="4"/>
      <c r="D172" s="4"/>
      <c r="E172" s="4"/>
      <c r="AE172" s="42"/>
      <c r="AF172" s="0"/>
      <c r="AG172" s="0"/>
      <c r="AH172" s="0"/>
      <c r="AI172" s="0"/>
      <c r="AJ172" s="0"/>
      <c r="AK172" s="0"/>
      <c r="AL172" s="0"/>
      <c r="AM172" s="0" t="e">
        <f aca="false">(AL172-AL171)/AL172*100</f>
        <v>#DIV/0!</v>
      </c>
      <c r="AN172" s="0" t="e">
        <f aca="false">(AK172-AK171)/AK172*100</f>
        <v>#DIV/0!</v>
      </c>
      <c r="AO172" s="0"/>
      <c r="AP172" s="0"/>
      <c r="AQ172" s="0"/>
      <c r="AR172" s="0"/>
      <c r="AS172" s="0"/>
      <c r="AT172" s="38"/>
      <c r="AU172" s="38"/>
      <c r="AV172" s="38"/>
      <c r="AW172" s="38"/>
      <c r="AX172" s="38"/>
      <c r="CL172" s="49"/>
      <c r="CM172" s="50"/>
    </row>
    <row r="173" customFormat="false" ht="15" hidden="false" customHeight="true" outlineLevel="0" collapsed="false">
      <c r="A173" s="4"/>
      <c r="B173" s="4"/>
      <c r="C173" s="4"/>
      <c r="D173" s="4"/>
      <c r="E173" s="4"/>
      <c r="AE173" s="42"/>
      <c r="AF173" s="0"/>
      <c r="AG173" s="0"/>
      <c r="AH173" s="0"/>
      <c r="AI173" s="0"/>
      <c r="AJ173" s="0"/>
      <c r="AK173" s="0"/>
      <c r="AL173" s="0"/>
      <c r="AM173" s="0" t="e">
        <f aca="false">(AL173-AL172)/AL173*100</f>
        <v>#DIV/0!</v>
      </c>
      <c r="AN173" s="0" t="e">
        <f aca="false">(AK173-AK172)/AK173*100</f>
        <v>#DIV/0!</v>
      </c>
      <c r="AO173" s="0"/>
      <c r="AP173" s="0"/>
      <c r="AQ173" s="0"/>
      <c r="AR173" s="0"/>
      <c r="AS173" s="0"/>
      <c r="AT173" s="38"/>
      <c r="AU173" s="38"/>
      <c r="AV173" s="38"/>
      <c r="AW173" s="38"/>
      <c r="AX173" s="38"/>
      <c r="CL173" s="49"/>
      <c r="CM173" s="50"/>
    </row>
    <row r="174" customFormat="false" ht="15" hidden="false" customHeight="true" outlineLevel="0" collapsed="false">
      <c r="A174" s="4"/>
      <c r="B174" s="4"/>
      <c r="C174" s="4"/>
      <c r="D174" s="4"/>
      <c r="E174" s="4"/>
      <c r="AE174" s="42"/>
      <c r="AF174" s="0"/>
      <c r="AG174" s="0"/>
      <c r="AH174" s="0"/>
      <c r="AI174" s="0"/>
      <c r="AJ174" s="0"/>
      <c r="AK174" s="0"/>
      <c r="AL174" s="0"/>
      <c r="AM174" s="0" t="e">
        <f aca="false">(AL174-AL173)/AL174*100</f>
        <v>#DIV/0!</v>
      </c>
      <c r="AN174" s="0" t="e">
        <f aca="false">(AK174-AK173)/AK174*100</f>
        <v>#DIV/0!</v>
      </c>
      <c r="AO174" s="0"/>
      <c r="AP174" s="0"/>
      <c r="AQ174" s="0"/>
      <c r="AR174" s="0"/>
      <c r="AS174" s="0"/>
      <c r="AT174" s="38"/>
      <c r="AU174" s="38"/>
      <c r="AV174" s="38"/>
      <c r="AW174" s="38"/>
      <c r="AX174" s="38"/>
      <c r="CL174" s="49"/>
      <c r="CM174" s="50"/>
    </row>
    <row r="175" customFormat="false" ht="15" hidden="false" customHeight="true" outlineLevel="0" collapsed="false">
      <c r="A175" s="4"/>
      <c r="B175" s="4"/>
      <c r="C175" s="4"/>
      <c r="D175" s="4"/>
      <c r="E175" s="4"/>
      <c r="AE175" s="42"/>
      <c r="AF175" s="0"/>
      <c r="AG175" s="0"/>
      <c r="AH175" s="0"/>
      <c r="AI175" s="0"/>
      <c r="AJ175" s="0"/>
      <c r="AK175" s="0"/>
      <c r="AL175" s="0"/>
      <c r="AM175" s="0" t="e">
        <f aca="false">(AL175-AL174)/AL175*100</f>
        <v>#DIV/0!</v>
      </c>
      <c r="AN175" s="0" t="e">
        <f aca="false">(AK175-AK174)/AK175*100</f>
        <v>#DIV/0!</v>
      </c>
      <c r="AO175" s="0"/>
      <c r="AP175" s="0"/>
      <c r="AQ175" s="0"/>
      <c r="AR175" s="0"/>
      <c r="AS175" s="0"/>
      <c r="AT175" s="38"/>
      <c r="AU175" s="38"/>
      <c r="AV175" s="38"/>
      <c r="AW175" s="38"/>
      <c r="AX175" s="38"/>
      <c r="CL175" s="49"/>
      <c r="CM175" s="50"/>
    </row>
    <row r="176" customFormat="false" ht="15" hidden="false" customHeight="true" outlineLevel="0" collapsed="false">
      <c r="A176" s="4"/>
      <c r="B176" s="4"/>
      <c r="C176" s="4"/>
      <c r="D176" s="4"/>
      <c r="E176" s="4"/>
      <c r="AE176" s="42"/>
      <c r="AF176" s="0"/>
      <c r="AG176" s="0"/>
      <c r="AH176" s="0"/>
      <c r="AI176" s="0"/>
      <c r="AJ176" s="0"/>
      <c r="AK176" s="0"/>
      <c r="AL176" s="0"/>
      <c r="AM176" s="0" t="e">
        <f aca="false">(AL176-AL175)/AL176*100</f>
        <v>#DIV/0!</v>
      </c>
      <c r="AN176" s="0" t="e">
        <f aca="false">(AK176-AK175)/AK176*100</f>
        <v>#DIV/0!</v>
      </c>
      <c r="AO176" s="0"/>
      <c r="AP176" s="0"/>
      <c r="AQ176" s="0"/>
      <c r="AR176" s="0"/>
      <c r="AS176" s="0"/>
      <c r="AT176" s="38"/>
      <c r="AU176" s="38"/>
      <c r="AV176" s="38"/>
      <c r="AW176" s="38"/>
      <c r="AX176" s="38"/>
      <c r="CL176" s="49"/>
      <c r="CM176" s="50"/>
    </row>
    <row r="177" customFormat="false" ht="15" hidden="false" customHeight="true" outlineLevel="0" collapsed="false">
      <c r="A177" s="4"/>
      <c r="B177" s="4"/>
      <c r="C177" s="4"/>
      <c r="D177" s="4"/>
      <c r="E177" s="4"/>
      <c r="AE177" s="42"/>
      <c r="AF177" s="0"/>
      <c r="AG177" s="0"/>
      <c r="AH177" s="0"/>
      <c r="AI177" s="0"/>
      <c r="AJ177" s="0"/>
      <c r="AK177" s="0"/>
      <c r="AL177" s="0"/>
      <c r="AM177" s="0" t="e">
        <f aca="false">(AL177-AL176)/AL177*100</f>
        <v>#DIV/0!</v>
      </c>
      <c r="AN177" s="0" t="e">
        <f aca="false">(AK177-AK176)/AK177*100</f>
        <v>#DIV/0!</v>
      </c>
      <c r="AO177" s="0"/>
      <c r="AP177" s="0"/>
      <c r="AQ177" s="0"/>
      <c r="AR177" s="0"/>
      <c r="AS177" s="0"/>
      <c r="AT177" s="38"/>
      <c r="AU177" s="38"/>
      <c r="AV177" s="38"/>
      <c r="AW177" s="38"/>
      <c r="AX177" s="38"/>
      <c r="CL177" s="49"/>
      <c r="CM177" s="50"/>
    </row>
    <row r="178" customFormat="false" ht="15" hidden="false" customHeight="true" outlineLevel="0" collapsed="false">
      <c r="A178" s="4"/>
      <c r="B178" s="4"/>
      <c r="C178" s="4"/>
      <c r="D178" s="4"/>
      <c r="E178" s="4"/>
      <c r="AE178" s="42"/>
      <c r="AF178" s="0"/>
      <c r="AG178" s="0"/>
      <c r="AH178" s="0"/>
      <c r="AI178" s="0"/>
      <c r="AJ178" s="0"/>
      <c r="AK178" s="0"/>
      <c r="AL178" s="0"/>
      <c r="AM178" s="0" t="e">
        <f aca="false">(AL178-AL177)/AL178*100</f>
        <v>#DIV/0!</v>
      </c>
      <c r="AN178" s="0" t="e">
        <f aca="false">(AK178-AK177)/AK178*100</f>
        <v>#DIV/0!</v>
      </c>
      <c r="AO178" s="0"/>
      <c r="AP178" s="0"/>
      <c r="AQ178" s="0"/>
      <c r="AR178" s="0"/>
      <c r="AS178" s="0"/>
      <c r="AT178" s="38"/>
      <c r="AU178" s="38"/>
      <c r="AV178" s="38"/>
      <c r="AW178" s="38"/>
      <c r="AX178" s="38"/>
      <c r="CL178" s="49"/>
      <c r="CM178" s="50"/>
    </row>
    <row r="179" customFormat="false" ht="15" hidden="false" customHeight="true" outlineLevel="0" collapsed="false">
      <c r="A179" s="4"/>
      <c r="B179" s="4"/>
      <c r="C179" s="4"/>
      <c r="D179" s="4"/>
      <c r="E179" s="4"/>
      <c r="AE179" s="42"/>
      <c r="AF179" s="0"/>
      <c r="AG179" s="0"/>
      <c r="AH179" s="0"/>
      <c r="AI179" s="0"/>
      <c r="AJ179" s="0"/>
      <c r="AK179" s="0"/>
      <c r="AL179" s="0"/>
      <c r="AM179" s="0" t="e">
        <f aca="false">(AL179-AL178)/AL179*100</f>
        <v>#DIV/0!</v>
      </c>
      <c r="AN179" s="0" t="e">
        <f aca="false">(AK179-AK178)/AK179*100</f>
        <v>#DIV/0!</v>
      </c>
      <c r="AO179" s="0"/>
      <c r="AP179" s="0"/>
      <c r="AQ179" s="0"/>
      <c r="AR179" s="0"/>
      <c r="AS179" s="0"/>
      <c r="AT179" s="38"/>
      <c r="AU179" s="38"/>
      <c r="AV179" s="38"/>
      <c r="AW179" s="38"/>
      <c r="AX179" s="38"/>
      <c r="CL179" s="49"/>
      <c r="CM179" s="50"/>
    </row>
    <row r="180" customFormat="false" ht="15" hidden="false" customHeight="true" outlineLevel="0" collapsed="false">
      <c r="A180" s="4"/>
      <c r="B180" s="4"/>
      <c r="C180" s="4"/>
      <c r="D180" s="4"/>
      <c r="E180" s="4"/>
      <c r="AE180" s="42"/>
      <c r="AF180" s="0"/>
      <c r="AG180" s="0"/>
      <c r="AH180" s="0"/>
      <c r="AI180" s="0"/>
      <c r="AJ180" s="0"/>
      <c r="AK180" s="0"/>
      <c r="AL180" s="0"/>
      <c r="AM180" s="0" t="e">
        <f aca="false">(AL180-AL179)/AL180*100</f>
        <v>#DIV/0!</v>
      </c>
      <c r="AN180" s="0" t="e">
        <f aca="false">(AK180-AK179)/AK180*100</f>
        <v>#DIV/0!</v>
      </c>
      <c r="AO180" s="0"/>
      <c r="AP180" s="0"/>
      <c r="AQ180" s="0"/>
      <c r="AR180" s="0"/>
      <c r="AS180" s="0"/>
      <c r="AT180" s="38"/>
      <c r="AU180" s="38"/>
      <c r="AV180" s="38"/>
      <c r="AW180" s="38"/>
      <c r="AX180" s="38"/>
      <c r="CL180" s="49"/>
      <c r="CM180" s="50"/>
    </row>
    <row r="181" customFormat="false" ht="15" hidden="false" customHeight="true" outlineLevel="0" collapsed="false">
      <c r="A181" s="4"/>
      <c r="B181" s="4"/>
      <c r="C181" s="4"/>
      <c r="D181" s="4"/>
      <c r="E181" s="4"/>
      <c r="AE181" s="42"/>
      <c r="AF181" s="0"/>
      <c r="AG181" s="0"/>
      <c r="AH181" s="0"/>
      <c r="AI181" s="0"/>
      <c r="AJ181" s="0"/>
      <c r="AK181" s="0"/>
      <c r="AL181" s="0"/>
      <c r="AM181" s="0" t="e">
        <f aca="false">(AL181-AL180)/AL181*100</f>
        <v>#DIV/0!</v>
      </c>
      <c r="AN181" s="0" t="e">
        <f aca="false">(AK181-AK180)/AK181*100</f>
        <v>#DIV/0!</v>
      </c>
      <c r="AO181" s="0"/>
      <c r="AP181" s="0"/>
      <c r="AQ181" s="0"/>
      <c r="AR181" s="0"/>
      <c r="AS181" s="0"/>
      <c r="AT181" s="38"/>
      <c r="AU181" s="38"/>
      <c r="AV181" s="38"/>
      <c r="AW181" s="38"/>
      <c r="AX181" s="38"/>
      <c r="CL181" s="49"/>
      <c r="CM181" s="50"/>
    </row>
    <row r="182" customFormat="false" ht="15" hidden="false" customHeight="true" outlineLevel="0" collapsed="false">
      <c r="A182" s="4"/>
      <c r="B182" s="4"/>
      <c r="C182" s="4"/>
      <c r="D182" s="4"/>
      <c r="E182" s="4"/>
      <c r="AE182" s="42"/>
      <c r="AF182" s="0"/>
      <c r="AG182" s="0"/>
      <c r="AH182" s="0"/>
      <c r="AI182" s="0"/>
      <c r="AJ182" s="0"/>
      <c r="AK182" s="0"/>
      <c r="AL182" s="0"/>
      <c r="AM182" s="0" t="e">
        <f aca="false">(AL182-AL181)/AL182*100</f>
        <v>#DIV/0!</v>
      </c>
      <c r="AN182" s="0" t="e">
        <f aca="false">(AK182-AK181)/AK182*100</f>
        <v>#DIV/0!</v>
      </c>
      <c r="AO182" s="0"/>
      <c r="AP182" s="0"/>
      <c r="AQ182" s="0"/>
      <c r="AR182" s="0"/>
      <c r="AS182" s="0"/>
      <c r="AT182" s="38"/>
      <c r="AU182" s="38"/>
      <c r="AV182" s="38"/>
      <c r="AW182" s="38"/>
      <c r="AX182" s="38"/>
      <c r="CL182" s="49"/>
      <c r="CM182" s="50"/>
    </row>
    <row r="183" customFormat="false" ht="15" hidden="false" customHeight="true" outlineLevel="0" collapsed="false">
      <c r="A183" s="4"/>
      <c r="B183" s="4"/>
      <c r="C183" s="4"/>
      <c r="D183" s="4"/>
      <c r="E183" s="4"/>
      <c r="AE183" s="42"/>
      <c r="AF183" s="0"/>
      <c r="AG183" s="0"/>
      <c r="AH183" s="0"/>
      <c r="AI183" s="0"/>
      <c r="AJ183" s="0"/>
      <c r="AK183" s="0"/>
      <c r="AL183" s="0"/>
      <c r="AM183" s="0" t="e">
        <f aca="false">(AL183-AL182)/AL183*100</f>
        <v>#DIV/0!</v>
      </c>
      <c r="AN183" s="0" t="e">
        <f aca="false">(AK183-AK182)/AK183*100</f>
        <v>#DIV/0!</v>
      </c>
      <c r="AO183" s="0"/>
      <c r="AP183" s="0"/>
      <c r="AQ183" s="0"/>
      <c r="AR183" s="0"/>
      <c r="AS183" s="0"/>
      <c r="AT183" s="38"/>
      <c r="AU183" s="38"/>
      <c r="AV183" s="38"/>
      <c r="AW183" s="38"/>
      <c r="AX183" s="38"/>
      <c r="CL183" s="49"/>
      <c r="CM183" s="50"/>
    </row>
    <row r="184" customFormat="false" ht="15" hidden="false" customHeight="true" outlineLevel="0" collapsed="false">
      <c r="A184" s="4"/>
      <c r="B184" s="4"/>
      <c r="C184" s="4"/>
      <c r="D184" s="4"/>
      <c r="E184" s="4"/>
      <c r="AE184" s="42"/>
      <c r="AF184" s="0"/>
      <c r="AG184" s="0"/>
      <c r="AH184" s="0"/>
      <c r="AI184" s="0"/>
      <c r="AJ184" s="0"/>
      <c r="AK184" s="0"/>
      <c r="AL184" s="0"/>
      <c r="AM184" s="0" t="e">
        <f aca="false">(AL184-AL183)/AL184*100</f>
        <v>#DIV/0!</v>
      </c>
      <c r="AN184" s="0" t="e">
        <f aca="false">(AK184-AK183)/AK184*100</f>
        <v>#DIV/0!</v>
      </c>
      <c r="AO184" s="0"/>
      <c r="AP184" s="0"/>
      <c r="AQ184" s="0"/>
      <c r="AR184" s="0"/>
      <c r="AS184" s="0"/>
      <c r="AT184" s="38"/>
      <c r="AU184" s="38"/>
      <c r="AV184" s="38"/>
      <c r="AW184" s="38"/>
      <c r="AX184" s="38"/>
      <c r="CL184" s="49"/>
      <c r="CM184" s="50"/>
    </row>
    <row r="185" customFormat="false" ht="15" hidden="false" customHeight="true" outlineLevel="0" collapsed="false">
      <c r="A185" s="4"/>
      <c r="B185" s="4"/>
      <c r="C185" s="4"/>
      <c r="D185" s="4"/>
      <c r="E185" s="4"/>
      <c r="AE185" s="42"/>
      <c r="AF185" s="0"/>
      <c r="AG185" s="0"/>
      <c r="AH185" s="0"/>
      <c r="AI185" s="0"/>
      <c r="AJ185" s="0"/>
      <c r="AK185" s="0"/>
      <c r="AL185" s="0"/>
      <c r="AM185" s="0" t="e">
        <f aca="false">(AL185-AL184)/AL185*100</f>
        <v>#DIV/0!</v>
      </c>
      <c r="AN185" s="0" t="e">
        <f aca="false">(AK185-AK184)/AK185*100</f>
        <v>#DIV/0!</v>
      </c>
      <c r="AO185" s="0"/>
      <c r="AP185" s="0"/>
      <c r="AQ185" s="0"/>
      <c r="AR185" s="0"/>
      <c r="AS185" s="0"/>
      <c r="AT185" s="38"/>
      <c r="AU185" s="38"/>
      <c r="AV185" s="38"/>
      <c r="AW185" s="38"/>
      <c r="AX185" s="38"/>
      <c r="CL185" s="49"/>
      <c r="CM185" s="50"/>
    </row>
    <row r="186" customFormat="false" ht="15" hidden="false" customHeight="true" outlineLevel="0" collapsed="false">
      <c r="A186" s="4"/>
      <c r="B186" s="4"/>
      <c r="C186" s="4"/>
      <c r="D186" s="4"/>
      <c r="E186" s="4"/>
      <c r="AE186" s="42"/>
      <c r="AF186" s="0"/>
      <c r="AG186" s="0"/>
      <c r="AH186" s="0"/>
      <c r="AI186" s="0"/>
      <c r="AJ186" s="0"/>
      <c r="AK186" s="0"/>
      <c r="AL186" s="0"/>
      <c r="AM186" s="0" t="e">
        <f aca="false">(AL186-AL185)/AL186*100</f>
        <v>#DIV/0!</v>
      </c>
      <c r="AN186" s="0" t="e">
        <f aca="false">(AK186-AK185)/AK186*100</f>
        <v>#DIV/0!</v>
      </c>
      <c r="AO186" s="0"/>
      <c r="AP186" s="0"/>
      <c r="AQ186" s="0"/>
      <c r="AR186" s="0"/>
      <c r="AS186" s="0"/>
      <c r="AT186" s="38"/>
      <c r="AU186" s="38"/>
      <c r="AV186" s="38"/>
      <c r="AW186" s="38"/>
      <c r="AX186" s="38"/>
      <c r="CL186" s="49"/>
      <c r="CM186" s="50"/>
    </row>
    <row r="187" customFormat="false" ht="15" hidden="false" customHeight="true" outlineLevel="0" collapsed="false">
      <c r="A187" s="4"/>
      <c r="B187" s="4"/>
      <c r="C187" s="4"/>
      <c r="D187" s="4"/>
      <c r="E187" s="4"/>
      <c r="AE187" s="42"/>
      <c r="AF187" s="0"/>
      <c r="AG187" s="0"/>
      <c r="AH187" s="0"/>
      <c r="AI187" s="0"/>
      <c r="AJ187" s="0"/>
      <c r="AK187" s="0"/>
      <c r="AL187" s="0"/>
      <c r="AM187" s="0" t="e">
        <f aca="false">(AL187-AL186)/AL187*100</f>
        <v>#DIV/0!</v>
      </c>
      <c r="AN187" s="0" t="e">
        <f aca="false">(AK187-AK186)/AK187*100</f>
        <v>#DIV/0!</v>
      </c>
      <c r="AO187" s="0"/>
      <c r="AP187" s="0"/>
      <c r="AQ187" s="0"/>
      <c r="AR187" s="0"/>
      <c r="AS187" s="0"/>
      <c r="AT187" s="38"/>
      <c r="AU187" s="38"/>
      <c r="AV187" s="38"/>
      <c r="AW187" s="38"/>
      <c r="AX187" s="38"/>
      <c r="CL187" s="49"/>
      <c r="CM187" s="50"/>
    </row>
    <row r="188" customFormat="false" ht="15" hidden="false" customHeight="true" outlineLevel="0" collapsed="false">
      <c r="A188" s="4"/>
      <c r="B188" s="4"/>
      <c r="C188" s="4"/>
      <c r="D188" s="4"/>
      <c r="E188" s="4"/>
      <c r="AE188" s="42"/>
      <c r="AF188" s="0"/>
      <c r="AG188" s="0"/>
      <c r="AH188" s="0"/>
      <c r="AI188" s="0"/>
      <c r="AJ188" s="0"/>
      <c r="AK188" s="0"/>
      <c r="AL188" s="0"/>
      <c r="AM188" s="0" t="e">
        <f aca="false">(AL188-AL187)/AL188*100</f>
        <v>#DIV/0!</v>
      </c>
      <c r="AN188" s="0" t="e">
        <f aca="false">(AK188-AK187)/AK188*100</f>
        <v>#DIV/0!</v>
      </c>
      <c r="AO188" s="0"/>
      <c r="AP188" s="0"/>
      <c r="AQ188" s="0"/>
      <c r="AR188" s="0"/>
      <c r="AS188" s="0"/>
      <c r="AT188" s="38"/>
      <c r="AU188" s="38"/>
      <c r="AV188" s="38"/>
      <c r="AW188" s="38"/>
      <c r="AX188" s="38"/>
      <c r="CL188" s="49"/>
      <c r="CM188" s="50"/>
    </row>
    <row r="189" customFormat="false" ht="15" hidden="false" customHeight="true" outlineLevel="0" collapsed="false">
      <c r="A189" s="4"/>
      <c r="B189" s="4"/>
      <c r="C189" s="4"/>
      <c r="D189" s="4"/>
      <c r="E189" s="4"/>
      <c r="AE189" s="42"/>
      <c r="AF189" s="0"/>
      <c r="AG189" s="0"/>
      <c r="AH189" s="0"/>
      <c r="AI189" s="0"/>
      <c r="AJ189" s="0"/>
      <c r="AK189" s="0"/>
      <c r="AL189" s="0"/>
      <c r="AM189" s="0" t="e">
        <f aca="false">(AL189-AL188)/AL189*100</f>
        <v>#DIV/0!</v>
      </c>
      <c r="AN189" s="0" t="e">
        <f aca="false">(AK189-AK188)/AK189*100</f>
        <v>#DIV/0!</v>
      </c>
      <c r="AO189" s="0"/>
      <c r="AP189" s="0"/>
      <c r="AQ189" s="0"/>
      <c r="AR189" s="0"/>
      <c r="AS189" s="0"/>
      <c r="AT189" s="38"/>
      <c r="AU189" s="38"/>
      <c r="AV189" s="38"/>
      <c r="AW189" s="38"/>
      <c r="AX189" s="38"/>
      <c r="CL189" s="49"/>
      <c r="CM189" s="50"/>
    </row>
    <row r="190" customFormat="false" ht="15" hidden="false" customHeight="true" outlineLevel="0" collapsed="false">
      <c r="A190" s="4"/>
      <c r="B190" s="4"/>
      <c r="C190" s="4"/>
      <c r="D190" s="4"/>
      <c r="E190" s="4"/>
      <c r="AE190" s="42"/>
      <c r="AF190" s="0"/>
      <c r="AG190" s="0"/>
      <c r="AH190" s="0"/>
      <c r="AI190" s="0"/>
      <c r="AJ190" s="0"/>
      <c r="AK190" s="0"/>
      <c r="AL190" s="0"/>
      <c r="AM190" s="0" t="e">
        <f aca="false">(AL190-AL189)/AL190*100</f>
        <v>#DIV/0!</v>
      </c>
      <c r="AN190" s="0" t="e">
        <f aca="false">(AK190-AK189)/AK190*100</f>
        <v>#DIV/0!</v>
      </c>
      <c r="AO190" s="0"/>
      <c r="AP190" s="0"/>
      <c r="AQ190" s="0"/>
      <c r="AR190" s="0"/>
      <c r="AS190" s="0"/>
      <c r="AT190" s="38"/>
      <c r="AU190" s="38"/>
      <c r="AV190" s="38"/>
      <c r="AW190" s="38"/>
      <c r="AX190" s="38"/>
      <c r="CL190" s="49"/>
      <c r="CM190" s="50"/>
    </row>
    <row r="191" customFormat="false" ht="15" hidden="false" customHeight="true" outlineLevel="0" collapsed="false">
      <c r="A191" s="4"/>
      <c r="B191" s="4"/>
      <c r="C191" s="4"/>
      <c r="D191" s="4"/>
      <c r="E191" s="4"/>
      <c r="AE191" s="42"/>
      <c r="AF191" s="0"/>
      <c r="AG191" s="0"/>
      <c r="AH191" s="0"/>
      <c r="AI191" s="0"/>
      <c r="AJ191" s="0"/>
      <c r="AK191" s="0"/>
      <c r="AL191" s="0"/>
      <c r="AM191" s="0" t="e">
        <f aca="false">(AL191-AL190)/AL191*100</f>
        <v>#DIV/0!</v>
      </c>
      <c r="AN191" s="0" t="e">
        <f aca="false">(AK191-AK190)/AK191*100</f>
        <v>#DIV/0!</v>
      </c>
      <c r="AO191" s="0"/>
      <c r="AP191" s="0"/>
      <c r="AQ191" s="0"/>
      <c r="AR191" s="0"/>
      <c r="AS191" s="0"/>
      <c r="AT191" s="38"/>
      <c r="AU191" s="38"/>
      <c r="AV191" s="38"/>
      <c r="AW191" s="38"/>
      <c r="AX191" s="38"/>
      <c r="CL191" s="49"/>
      <c r="CM191" s="50"/>
    </row>
    <row r="192" customFormat="false" ht="15" hidden="false" customHeight="true" outlineLevel="0" collapsed="false">
      <c r="A192" s="4"/>
      <c r="B192" s="4"/>
      <c r="C192" s="4"/>
      <c r="D192" s="4"/>
      <c r="E192" s="4"/>
      <c r="AE192" s="42"/>
      <c r="AF192" s="0"/>
      <c r="AG192" s="0"/>
      <c r="AH192" s="0"/>
      <c r="AI192" s="0"/>
      <c r="AJ192" s="0"/>
      <c r="AK192" s="0"/>
      <c r="AL192" s="0"/>
      <c r="AM192" s="0" t="e">
        <f aca="false">(AL192-AL191)/AL192*100</f>
        <v>#DIV/0!</v>
      </c>
      <c r="AN192" s="0" t="e">
        <f aca="false">(AK192-AK191)/AK192*100</f>
        <v>#DIV/0!</v>
      </c>
      <c r="AO192" s="0"/>
      <c r="AP192" s="0"/>
      <c r="AQ192" s="0"/>
      <c r="AR192" s="0"/>
      <c r="AS192" s="0"/>
      <c r="AT192" s="38"/>
      <c r="AU192" s="38"/>
      <c r="AV192" s="38"/>
      <c r="AW192" s="38"/>
      <c r="AX192" s="38"/>
      <c r="CL192" s="49"/>
      <c r="CM192" s="50"/>
    </row>
    <row r="193" customFormat="false" ht="15" hidden="false" customHeight="true" outlineLevel="0" collapsed="false">
      <c r="A193" s="4"/>
      <c r="B193" s="4"/>
      <c r="C193" s="4"/>
      <c r="D193" s="4"/>
      <c r="E193" s="4"/>
      <c r="AE193" s="42"/>
      <c r="AF193" s="0"/>
      <c r="AG193" s="0"/>
      <c r="AH193" s="0"/>
      <c r="AI193" s="0"/>
      <c r="AJ193" s="0"/>
      <c r="AK193" s="0"/>
      <c r="AL193" s="0"/>
      <c r="AM193" s="0" t="e">
        <f aca="false">(AL193-AL192)/AL193*100</f>
        <v>#DIV/0!</v>
      </c>
      <c r="AN193" s="0" t="e">
        <f aca="false">(AK193-AK192)/AK193*100</f>
        <v>#DIV/0!</v>
      </c>
      <c r="AO193" s="0"/>
      <c r="AP193" s="0"/>
      <c r="AQ193" s="0"/>
      <c r="AR193" s="0"/>
      <c r="AS193" s="0"/>
      <c r="AT193" s="38"/>
      <c r="AU193" s="38"/>
      <c r="AV193" s="38"/>
      <c r="AW193" s="38"/>
      <c r="AX193" s="38"/>
      <c r="CL193" s="49"/>
      <c r="CM193" s="50"/>
    </row>
    <row r="194" customFormat="false" ht="15" hidden="false" customHeight="true" outlineLevel="0" collapsed="false">
      <c r="A194" s="4"/>
      <c r="B194" s="4"/>
      <c r="C194" s="4"/>
      <c r="D194" s="4"/>
      <c r="E194" s="4"/>
      <c r="AE194" s="42"/>
      <c r="AF194" s="0"/>
      <c r="AG194" s="0"/>
      <c r="AH194" s="0"/>
      <c r="AI194" s="0"/>
      <c r="AJ194" s="0"/>
      <c r="AK194" s="0"/>
      <c r="AL194" s="0"/>
      <c r="AM194" s="0" t="e">
        <f aca="false">(AL194-AL193)/AL194*100</f>
        <v>#DIV/0!</v>
      </c>
      <c r="AN194" s="0" t="e">
        <f aca="false">(AK194-AK193)/AK194*100</f>
        <v>#DIV/0!</v>
      </c>
      <c r="AO194" s="0"/>
      <c r="AP194" s="0"/>
      <c r="AQ194" s="0"/>
      <c r="AR194" s="0"/>
      <c r="AS194" s="0"/>
      <c r="AT194" s="38"/>
      <c r="AU194" s="38"/>
      <c r="AV194" s="38"/>
      <c r="AW194" s="38"/>
      <c r="AX194" s="38"/>
      <c r="CL194" s="49"/>
      <c r="CM194" s="50"/>
    </row>
    <row r="195" customFormat="false" ht="15" hidden="false" customHeight="true" outlineLevel="0" collapsed="false">
      <c r="A195" s="4"/>
      <c r="B195" s="4"/>
      <c r="C195" s="4"/>
      <c r="D195" s="4"/>
      <c r="E195" s="4"/>
      <c r="AE195" s="42"/>
      <c r="AF195" s="0"/>
      <c r="AG195" s="0"/>
      <c r="AH195" s="0"/>
      <c r="AI195" s="0"/>
      <c r="AJ195" s="0"/>
      <c r="AK195" s="0"/>
      <c r="AL195" s="0"/>
      <c r="AM195" s="0" t="e">
        <f aca="false">(AL195-AL194)/AL195*100</f>
        <v>#DIV/0!</v>
      </c>
      <c r="AN195" s="0" t="e">
        <f aca="false">(AK195-AK194)/AK195*100</f>
        <v>#DIV/0!</v>
      </c>
      <c r="AO195" s="0"/>
      <c r="AP195" s="0"/>
      <c r="AQ195" s="0"/>
      <c r="AR195" s="0"/>
      <c r="AS195" s="0"/>
      <c r="AT195" s="38"/>
      <c r="AU195" s="38"/>
      <c r="AV195" s="38"/>
      <c r="AW195" s="38"/>
      <c r="AX195" s="38"/>
      <c r="CL195" s="49"/>
      <c r="CM195" s="50"/>
    </row>
    <row r="196" customFormat="false" ht="15" hidden="false" customHeight="true" outlineLevel="0" collapsed="false">
      <c r="A196" s="4"/>
      <c r="B196" s="4"/>
      <c r="C196" s="4"/>
      <c r="D196" s="4"/>
      <c r="E196" s="4"/>
      <c r="AE196" s="42"/>
      <c r="AF196" s="0"/>
      <c r="AG196" s="0"/>
      <c r="AH196" s="0"/>
      <c r="AI196" s="0"/>
      <c r="AJ196" s="0"/>
      <c r="AK196" s="0"/>
      <c r="AL196" s="0"/>
      <c r="AM196" s="0" t="e">
        <f aca="false">(AL196-AL195)/AL196*100</f>
        <v>#DIV/0!</v>
      </c>
      <c r="AN196" s="0" t="e">
        <f aca="false">(AK196-AK195)/AK196*100</f>
        <v>#DIV/0!</v>
      </c>
      <c r="AO196" s="0"/>
      <c r="AP196" s="0"/>
      <c r="AQ196" s="0"/>
      <c r="AR196" s="0"/>
      <c r="AS196" s="0"/>
      <c r="AT196" s="38"/>
      <c r="AU196" s="38"/>
      <c r="AV196" s="38"/>
      <c r="AW196" s="38"/>
      <c r="AX196" s="38"/>
      <c r="CL196" s="49"/>
      <c r="CM196" s="50"/>
    </row>
    <row r="197" customFormat="false" ht="15" hidden="false" customHeight="true" outlineLevel="0" collapsed="false">
      <c r="A197" s="4"/>
      <c r="B197" s="4"/>
      <c r="C197" s="4"/>
      <c r="D197" s="4"/>
      <c r="E197" s="4"/>
      <c r="AE197" s="42"/>
      <c r="AF197" s="0"/>
      <c r="AG197" s="0"/>
      <c r="AH197" s="0"/>
      <c r="AI197" s="0"/>
      <c r="AJ197" s="0"/>
      <c r="AK197" s="0"/>
      <c r="AL197" s="0"/>
      <c r="AM197" s="0" t="e">
        <f aca="false">(AL197-AL196)/AL197*100</f>
        <v>#DIV/0!</v>
      </c>
      <c r="AN197" s="0" t="e">
        <f aca="false">(AK197-AK196)/AK197*100</f>
        <v>#DIV/0!</v>
      </c>
      <c r="AO197" s="0"/>
      <c r="AP197" s="0"/>
      <c r="AQ197" s="0"/>
      <c r="AR197" s="0"/>
      <c r="AS197" s="0"/>
      <c r="AT197" s="38"/>
      <c r="AU197" s="38"/>
      <c r="AV197" s="38"/>
      <c r="AW197" s="38"/>
      <c r="AX197" s="38"/>
      <c r="CL197" s="49"/>
      <c r="CM197" s="50"/>
    </row>
    <row r="198" customFormat="false" ht="15" hidden="false" customHeight="true" outlineLevel="0" collapsed="false">
      <c r="A198" s="4"/>
      <c r="B198" s="4"/>
      <c r="C198" s="4"/>
      <c r="D198" s="4"/>
      <c r="E198" s="4"/>
      <c r="AE198" s="42"/>
      <c r="AF198" s="0"/>
      <c r="AG198" s="0"/>
      <c r="AH198" s="0"/>
      <c r="AI198" s="0"/>
      <c r="AJ198" s="0"/>
      <c r="AK198" s="0"/>
      <c r="AL198" s="0"/>
      <c r="AM198" s="0" t="e">
        <f aca="false">(AL198-AL197)/AL198*100</f>
        <v>#DIV/0!</v>
      </c>
      <c r="AN198" s="0" t="e">
        <f aca="false">(AK198-AK197)/AK198*100</f>
        <v>#DIV/0!</v>
      </c>
      <c r="AO198" s="0"/>
      <c r="AP198" s="0"/>
      <c r="AQ198" s="0"/>
      <c r="AR198" s="0"/>
      <c r="AS198" s="0"/>
      <c r="AT198" s="38"/>
      <c r="AU198" s="38"/>
      <c r="AV198" s="38"/>
      <c r="AW198" s="38"/>
      <c r="AX198" s="38"/>
      <c r="CL198" s="49"/>
      <c r="CM198" s="50"/>
    </row>
    <row r="199" customFormat="false" ht="15" hidden="false" customHeight="true" outlineLevel="0" collapsed="false">
      <c r="A199" s="4"/>
      <c r="B199" s="4"/>
      <c r="C199" s="4"/>
      <c r="D199" s="4"/>
      <c r="E199" s="4"/>
      <c r="AE199" s="42"/>
      <c r="AF199" s="0"/>
      <c r="AG199" s="0"/>
      <c r="AH199" s="0"/>
      <c r="AI199" s="0"/>
      <c r="AJ199" s="0"/>
      <c r="AK199" s="0"/>
      <c r="AL199" s="0"/>
      <c r="AM199" s="0" t="e">
        <f aca="false">(AL199-AL198)/AL199*100</f>
        <v>#DIV/0!</v>
      </c>
      <c r="AN199" s="0" t="e">
        <f aca="false">(AK199-AK198)/AK199*100</f>
        <v>#DIV/0!</v>
      </c>
      <c r="AO199" s="0"/>
      <c r="AP199" s="0"/>
      <c r="AQ199" s="0"/>
      <c r="AR199" s="0"/>
      <c r="AS199" s="0"/>
      <c r="AT199" s="38"/>
      <c r="AU199" s="38"/>
      <c r="AV199" s="38"/>
      <c r="AW199" s="38"/>
      <c r="AX199" s="38"/>
      <c r="CL199" s="49"/>
      <c r="CM199" s="50"/>
    </row>
    <row r="200" customFormat="false" ht="15" hidden="false" customHeight="true" outlineLevel="0" collapsed="false">
      <c r="A200" s="4"/>
      <c r="B200" s="4"/>
      <c r="C200" s="4"/>
      <c r="D200" s="4"/>
      <c r="E200" s="4"/>
      <c r="AE200" s="42"/>
      <c r="AF200" s="0"/>
      <c r="AG200" s="0"/>
      <c r="AH200" s="0"/>
      <c r="AI200" s="0"/>
      <c r="AJ200" s="0"/>
      <c r="AK200" s="0"/>
      <c r="AL200" s="0"/>
      <c r="AM200" s="0" t="e">
        <f aca="false">(AL200-AL199)/AL200*100</f>
        <v>#DIV/0!</v>
      </c>
      <c r="AN200" s="0" t="e">
        <f aca="false">(AK200-AK199)/AK200*100</f>
        <v>#DIV/0!</v>
      </c>
      <c r="AO200" s="0"/>
      <c r="AP200" s="0"/>
      <c r="AQ200" s="0"/>
      <c r="AR200" s="0"/>
      <c r="AS200" s="0"/>
      <c r="AT200" s="38"/>
      <c r="AU200" s="38"/>
      <c r="AV200" s="38"/>
      <c r="AW200" s="38"/>
      <c r="AX200" s="38"/>
      <c r="CL200" s="49"/>
      <c r="CM200" s="50"/>
    </row>
    <row r="201" customFormat="false" ht="15" hidden="false" customHeight="true" outlineLevel="0" collapsed="false">
      <c r="AE201" s="42"/>
      <c r="AF201" s="0"/>
      <c r="AG201" s="0"/>
      <c r="AH201" s="0"/>
      <c r="AI201" s="0"/>
      <c r="AJ201" s="0"/>
      <c r="AK201" s="0"/>
      <c r="AL201" s="0"/>
      <c r="AM201" s="0" t="e">
        <f aca="false">(AL201-AL200)/AL201*100</f>
        <v>#DIV/0!</v>
      </c>
      <c r="AN201" s="0" t="e">
        <f aca="false">(AK201-AK200)/AK201*100</f>
        <v>#DIV/0!</v>
      </c>
      <c r="AO201" s="0"/>
      <c r="AP201" s="0"/>
      <c r="AQ201" s="0"/>
      <c r="AR201" s="0"/>
      <c r="AS201" s="0"/>
      <c r="AT201" s="38"/>
      <c r="AU201" s="38"/>
      <c r="AV201" s="38"/>
      <c r="AW201" s="38"/>
      <c r="AX201" s="38"/>
      <c r="CL201" s="49"/>
      <c r="CM201" s="50"/>
    </row>
    <row r="202" customFormat="false" ht="15" hidden="false" customHeight="true" outlineLevel="0" collapsed="false">
      <c r="AE202" s="42"/>
      <c r="AF202" s="0"/>
      <c r="AG202" s="0"/>
      <c r="AH202" s="0"/>
      <c r="AI202" s="0"/>
      <c r="AJ202" s="0"/>
      <c r="AK202" s="0"/>
      <c r="AL202" s="0"/>
      <c r="AM202" s="0" t="e">
        <f aca="false">(AL202-AL201)/AL202*100</f>
        <v>#DIV/0!</v>
      </c>
      <c r="AN202" s="0" t="e">
        <f aca="false">(AK202-AK201)/AK202*100</f>
        <v>#DIV/0!</v>
      </c>
      <c r="AO202" s="0"/>
      <c r="AP202" s="0"/>
      <c r="AQ202" s="0"/>
      <c r="AR202" s="0"/>
      <c r="AS202" s="0"/>
      <c r="AT202" s="38"/>
      <c r="AU202" s="38"/>
      <c r="AV202" s="38"/>
      <c r="AW202" s="38"/>
      <c r="AX202" s="38"/>
      <c r="CL202" s="49"/>
      <c r="CM202" s="50"/>
    </row>
    <row r="203" customFormat="false" ht="15" hidden="false" customHeight="true" outlineLevel="0" collapsed="false">
      <c r="AE203" s="42"/>
      <c r="AF203" s="0"/>
      <c r="AG203" s="0"/>
      <c r="AH203" s="0"/>
      <c r="AI203" s="0"/>
      <c r="AJ203" s="0"/>
      <c r="AK203" s="0"/>
      <c r="AL203" s="0"/>
      <c r="AM203" s="0" t="e">
        <f aca="false">(AL203-AL202)/AL203*100</f>
        <v>#DIV/0!</v>
      </c>
      <c r="AN203" s="0" t="e">
        <f aca="false">(AK203-AK202)/AK203*100</f>
        <v>#DIV/0!</v>
      </c>
      <c r="AO203" s="0"/>
      <c r="AP203" s="0"/>
      <c r="AQ203" s="0"/>
      <c r="AR203" s="0"/>
      <c r="AS203" s="0"/>
      <c r="AT203" s="38"/>
      <c r="AU203" s="38"/>
      <c r="AV203" s="38"/>
      <c r="AW203" s="38"/>
      <c r="AX203" s="38"/>
      <c r="CL203" s="49"/>
      <c r="CM203" s="50"/>
    </row>
    <row r="204" customFormat="false" ht="15" hidden="false" customHeight="true" outlineLevel="0" collapsed="false">
      <c r="AE204" s="42"/>
      <c r="AF204" s="0"/>
      <c r="AG204" s="0"/>
      <c r="AH204" s="0"/>
      <c r="AI204" s="0"/>
      <c r="AJ204" s="0"/>
      <c r="AK204" s="0"/>
      <c r="AL204" s="0"/>
      <c r="AM204" s="0" t="e">
        <f aca="false">(AL204-AL203)/AL204*100</f>
        <v>#DIV/0!</v>
      </c>
      <c r="AN204" s="0" t="e">
        <f aca="false">(AK204-AK203)/AK204*100</f>
        <v>#DIV/0!</v>
      </c>
      <c r="AO204" s="0"/>
      <c r="AP204" s="0"/>
      <c r="AQ204" s="0"/>
      <c r="AR204" s="0"/>
      <c r="AS204" s="0"/>
      <c r="AT204" s="38"/>
      <c r="AU204" s="38"/>
      <c r="AV204" s="38"/>
      <c r="AW204" s="38"/>
      <c r="AX204" s="38"/>
      <c r="CL204" s="49"/>
      <c r="CM204" s="50"/>
    </row>
    <row r="205" customFormat="false" ht="15" hidden="false" customHeight="true" outlineLevel="0" collapsed="false">
      <c r="AE205" s="42"/>
      <c r="AF205" s="0"/>
      <c r="AG205" s="0"/>
      <c r="AH205" s="0"/>
      <c r="AI205" s="0"/>
      <c r="AJ205" s="0"/>
      <c r="AK205" s="0"/>
      <c r="AL205" s="0"/>
      <c r="AM205" s="0" t="e">
        <f aca="false">(AL205-AL204)/AL205*100</f>
        <v>#DIV/0!</v>
      </c>
      <c r="AN205" s="0" t="e">
        <f aca="false">(AK205-AK204)/AK205*100</f>
        <v>#DIV/0!</v>
      </c>
      <c r="AO205" s="0"/>
      <c r="AP205" s="0"/>
      <c r="AQ205" s="0"/>
      <c r="AR205" s="0"/>
      <c r="AS205" s="0"/>
      <c r="AT205" s="38"/>
      <c r="AU205" s="38"/>
      <c r="AV205" s="38"/>
      <c r="AW205" s="38"/>
      <c r="AX205" s="38"/>
      <c r="CL205" s="49"/>
      <c r="CM205" s="50"/>
    </row>
    <row r="206" customFormat="false" ht="15" hidden="false" customHeight="true" outlineLevel="0" collapsed="false">
      <c r="AE206" s="42"/>
      <c r="AF206" s="0"/>
      <c r="AG206" s="0"/>
      <c r="AH206" s="0"/>
      <c r="AI206" s="0"/>
      <c r="AJ206" s="0"/>
      <c r="AK206" s="0"/>
      <c r="AL206" s="0"/>
      <c r="AM206" s="0" t="e">
        <f aca="false">(AL206-AL205)/AL206*100</f>
        <v>#DIV/0!</v>
      </c>
      <c r="AN206" s="0" t="e">
        <f aca="false">(AK206-AK205)/AK206*100</f>
        <v>#DIV/0!</v>
      </c>
      <c r="AO206" s="0"/>
      <c r="AP206" s="0"/>
      <c r="AQ206" s="0"/>
      <c r="AR206" s="0"/>
      <c r="AS206" s="0"/>
      <c r="AT206" s="38"/>
      <c r="AU206" s="38"/>
      <c r="AV206" s="38"/>
      <c r="AW206" s="38"/>
      <c r="AX206" s="38"/>
      <c r="CL206" s="49"/>
      <c r="CM206" s="50"/>
    </row>
    <row r="207" customFormat="false" ht="15" hidden="false" customHeight="true" outlineLevel="0" collapsed="false">
      <c r="AE207" s="42"/>
      <c r="AF207" s="0"/>
      <c r="AG207" s="0"/>
      <c r="AH207" s="0"/>
      <c r="AI207" s="0"/>
      <c r="AJ207" s="0"/>
      <c r="AK207" s="0"/>
      <c r="AL207" s="0"/>
      <c r="AM207" s="0" t="e">
        <f aca="false">(AL207-AL206)/AL207*100</f>
        <v>#DIV/0!</v>
      </c>
      <c r="AN207" s="0" t="e">
        <f aca="false">(AK207-AK206)/AK207*100</f>
        <v>#DIV/0!</v>
      </c>
      <c r="AO207" s="0"/>
      <c r="AP207" s="0"/>
      <c r="AQ207" s="0"/>
      <c r="AR207" s="0"/>
      <c r="AS207" s="0"/>
      <c r="AT207" s="38"/>
      <c r="AU207" s="38"/>
      <c r="AV207" s="38"/>
      <c r="AW207" s="38"/>
      <c r="AX207" s="38"/>
      <c r="CL207" s="49"/>
      <c r="CM207" s="50"/>
    </row>
    <row r="208" customFormat="false" ht="15" hidden="false" customHeight="true" outlineLevel="0" collapsed="false">
      <c r="AE208" s="42"/>
      <c r="AF208" s="0"/>
      <c r="AG208" s="0"/>
      <c r="AH208" s="0"/>
      <c r="AI208" s="0"/>
      <c r="AJ208" s="0"/>
      <c r="AK208" s="0"/>
      <c r="AL208" s="0"/>
      <c r="AM208" s="0" t="e">
        <f aca="false">(AL208-AL207)/AL208*100</f>
        <v>#DIV/0!</v>
      </c>
      <c r="AN208" s="0" t="e">
        <f aca="false">(AK208-AK207)/AK208*100</f>
        <v>#DIV/0!</v>
      </c>
      <c r="AO208" s="0"/>
      <c r="AP208" s="0"/>
      <c r="AQ208" s="0"/>
      <c r="AR208" s="0"/>
      <c r="AS208" s="0"/>
      <c r="AT208" s="38"/>
      <c r="AU208" s="38"/>
      <c r="AV208" s="38"/>
      <c r="AW208" s="38"/>
      <c r="AX208" s="38"/>
      <c r="CL208" s="49"/>
      <c r="CM208" s="50"/>
    </row>
    <row r="209" customFormat="false" ht="15" hidden="false" customHeight="true" outlineLevel="0" collapsed="false">
      <c r="AE209" s="42"/>
      <c r="AF209" s="0"/>
      <c r="AG209" s="0"/>
      <c r="AH209" s="0"/>
      <c r="AI209" s="0"/>
      <c r="AJ209" s="0"/>
      <c r="AK209" s="0"/>
      <c r="AL209" s="0"/>
      <c r="AM209" s="0" t="e">
        <f aca="false">(AL209-AL208)/AL209*100</f>
        <v>#DIV/0!</v>
      </c>
      <c r="AN209" s="0" t="e">
        <f aca="false">(AK209-AK208)/AK209*100</f>
        <v>#DIV/0!</v>
      </c>
      <c r="AO209" s="0"/>
      <c r="AP209" s="0"/>
      <c r="AQ209" s="0"/>
      <c r="AR209" s="0"/>
      <c r="AS209" s="0"/>
      <c r="AT209" s="38"/>
      <c r="AU209" s="38"/>
      <c r="AV209" s="38"/>
      <c r="AW209" s="38"/>
      <c r="AX209" s="38"/>
      <c r="CL209" s="49"/>
      <c r="CM209" s="50"/>
    </row>
    <row r="210" customFormat="false" ht="15" hidden="false" customHeight="true" outlineLevel="0" collapsed="false">
      <c r="AE210" s="42"/>
      <c r="AF210" s="0"/>
      <c r="AG210" s="0"/>
      <c r="AH210" s="0"/>
      <c r="AI210" s="0"/>
      <c r="AJ210" s="0"/>
      <c r="AK210" s="0"/>
      <c r="AL210" s="0"/>
      <c r="AM210" s="0" t="e">
        <f aca="false">(AL210-AL209)/AL210*100</f>
        <v>#DIV/0!</v>
      </c>
      <c r="AN210" s="0" t="e">
        <f aca="false">(AK210-AK209)/AK210*100</f>
        <v>#DIV/0!</v>
      </c>
      <c r="AO210" s="0"/>
      <c r="AP210" s="0"/>
      <c r="AQ210" s="0"/>
      <c r="AR210" s="0"/>
      <c r="AS210" s="0"/>
      <c r="AT210" s="38"/>
      <c r="AU210" s="38"/>
      <c r="AV210" s="38"/>
      <c r="AW210" s="38"/>
      <c r="AX210" s="38"/>
      <c r="CL210" s="49"/>
      <c r="CM210" s="50"/>
    </row>
    <row r="211" customFormat="false" ht="15" hidden="false" customHeight="true" outlineLevel="0" collapsed="false">
      <c r="AE211" s="42"/>
      <c r="AF211" s="0"/>
      <c r="AG211" s="0"/>
      <c r="AH211" s="0"/>
      <c r="AI211" s="0"/>
      <c r="AJ211" s="0"/>
      <c r="AK211" s="0"/>
      <c r="AL211" s="0"/>
      <c r="AM211" s="0" t="e">
        <f aca="false">(AL211-AL210)/AL211*100</f>
        <v>#DIV/0!</v>
      </c>
      <c r="AN211" s="0" t="e">
        <f aca="false">(AK211-AK210)/AK211*100</f>
        <v>#DIV/0!</v>
      </c>
      <c r="AO211" s="0"/>
      <c r="AP211" s="0"/>
      <c r="AQ211" s="0"/>
      <c r="AR211" s="0"/>
      <c r="AS211" s="0"/>
      <c r="AT211" s="38"/>
      <c r="AU211" s="38"/>
      <c r="AV211" s="38"/>
      <c r="AW211" s="38"/>
      <c r="AX211" s="38"/>
      <c r="CL211" s="49"/>
      <c r="CM211" s="50"/>
    </row>
    <row r="212" customFormat="false" ht="15" hidden="false" customHeight="true" outlineLevel="0" collapsed="false">
      <c r="AE212" s="42"/>
      <c r="AF212" s="0"/>
      <c r="AG212" s="0"/>
      <c r="AH212" s="0"/>
      <c r="AI212" s="0"/>
      <c r="AJ212" s="0"/>
      <c r="AK212" s="0"/>
      <c r="AL212" s="0"/>
      <c r="AM212" s="0" t="e">
        <f aca="false">(AL212-AL211)/AL212*100</f>
        <v>#DIV/0!</v>
      </c>
      <c r="AN212" s="0" t="e">
        <f aca="false">(AK212-AK211)/AK212*100</f>
        <v>#DIV/0!</v>
      </c>
      <c r="AO212" s="0"/>
      <c r="AP212" s="0"/>
      <c r="AQ212" s="0"/>
      <c r="AR212" s="0"/>
      <c r="AS212" s="0"/>
      <c r="AT212" s="38"/>
      <c r="AU212" s="38"/>
      <c r="AV212" s="38"/>
      <c r="AW212" s="38"/>
      <c r="AX212" s="38"/>
      <c r="CL212" s="49"/>
      <c r="CM212" s="50"/>
    </row>
    <row r="213" customFormat="false" ht="15" hidden="false" customHeight="true" outlineLevel="0" collapsed="false">
      <c r="AE213" s="42"/>
      <c r="AF213" s="0"/>
      <c r="AG213" s="0"/>
      <c r="AH213" s="0"/>
      <c r="AI213" s="0"/>
      <c r="AJ213" s="0"/>
      <c r="AK213" s="0"/>
      <c r="AL213" s="0"/>
      <c r="AM213" s="0" t="e">
        <f aca="false">(AL213-AL212)/AL213*100</f>
        <v>#DIV/0!</v>
      </c>
      <c r="AN213" s="0" t="e">
        <f aca="false">(AK213-AK212)/AK213*100</f>
        <v>#DIV/0!</v>
      </c>
      <c r="AO213" s="0"/>
      <c r="AP213" s="0"/>
      <c r="AQ213" s="0"/>
      <c r="AR213" s="0"/>
      <c r="AS213" s="0"/>
      <c r="AT213" s="38"/>
      <c r="AU213" s="38"/>
      <c r="AV213" s="38"/>
      <c r="AW213" s="38"/>
      <c r="AX213" s="38"/>
      <c r="CL213" s="49"/>
      <c r="CM213" s="50"/>
    </row>
    <row r="214" customFormat="false" ht="15" hidden="false" customHeight="true" outlineLevel="0" collapsed="false">
      <c r="AE214" s="42"/>
      <c r="AF214" s="0"/>
      <c r="AG214" s="0"/>
      <c r="AH214" s="0"/>
      <c r="AI214" s="0"/>
      <c r="AJ214" s="0"/>
      <c r="AK214" s="0"/>
      <c r="AL214" s="0"/>
      <c r="AM214" s="0" t="e">
        <f aca="false">(AL214-AL213)/AL214*100</f>
        <v>#DIV/0!</v>
      </c>
      <c r="AN214" s="0" t="e">
        <f aca="false">(AK214-AK213)/AK214*100</f>
        <v>#DIV/0!</v>
      </c>
      <c r="AO214" s="0"/>
      <c r="AP214" s="0"/>
      <c r="AQ214" s="0"/>
      <c r="AR214" s="0"/>
      <c r="AS214" s="0"/>
      <c r="AT214" s="38"/>
      <c r="AU214" s="38"/>
      <c r="AV214" s="38"/>
      <c r="AW214" s="38"/>
      <c r="AX214" s="38"/>
      <c r="CL214" s="49"/>
      <c r="CM214" s="50"/>
    </row>
    <row r="215" customFormat="false" ht="15" hidden="false" customHeight="true" outlineLevel="0" collapsed="false">
      <c r="AE215" s="42"/>
      <c r="AF215" s="0"/>
      <c r="AG215" s="0"/>
      <c r="AH215" s="0"/>
      <c r="AI215" s="0"/>
      <c r="AJ215" s="0"/>
      <c r="AK215" s="0"/>
      <c r="AL215" s="0"/>
      <c r="AM215" s="0" t="e">
        <f aca="false">(AL215-AL214)/AL215*100</f>
        <v>#DIV/0!</v>
      </c>
      <c r="AN215" s="0" t="e">
        <f aca="false">(AK215-AK214)/AK215*100</f>
        <v>#DIV/0!</v>
      </c>
      <c r="AO215" s="0"/>
      <c r="AP215" s="0"/>
      <c r="AQ215" s="0"/>
      <c r="AR215" s="0"/>
      <c r="AS215" s="0"/>
      <c r="AT215" s="38"/>
      <c r="AU215" s="38"/>
      <c r="AV215" s="38"/>
      <c r="AW215" s="38"/>
      <c r="AX215" s="38"/>
      <c r="CL215" s="49"/>
      <c r="CM215" s="50"/>
    </row>
    <row r="216" customFormat="false" ht="15" hidden="false" customHeight="true" outlineLevel="0" collapsed="false">
      <c r="AE216" s="42"/>
      <c r="AF216" s="0"/>
      <c r="AG216" s="0"/>
      <c r="AH216" s="0"/>
      <c r="AI216" s="0"/>
      <c r="AJ216" s="0"/>
      <c r="AK216" s="0"/>
      <c r="AL216" s="0"/>
      <c r="AM216" s="0" t="e">
        <f aca="false">(AL216-AL215)/AL216*100</f>
        <v>#DIV/0!</v>
      </c>
      <c r="AN216" s="0" t="e">
        <f aca="false">(AK216-AK215)/AK216*100</f>
        <v>#DIV/0!</v>
      </c>
      <c r="AO216" s="0"/>
      <c r="AP216" s="0"/>
      <c r="AQ216" s="0"/>
      <c r="AR216" s="0"/>
      <c r="AS216" s="0"/>
      <c r="AT216" s="38"/>
      <c r="AU216" s="38"/>
      <c r="AV216" s="38"/>
      <c r="AW216" s="38"/>
      <c r="AX216" s="38"/>
      <c r="CL216" s="49"/>
      <c r="CM216" s="50"/>
    </row>
    <row r="217" customFormat="false" ht="15" hidden="false" customHeight="true" outlineLevel="0" collapsed="false">
      <c r="AE217" s="42"/>
      <c r="AF217" s="0"/>
      <c r="AG217" s="0"/>
      <c r="AH217" s="0"/>
      <c r="AI217" s="0"/>
      <c r="AJ217" s="0"/>
      <c r="AK217" s="0"/>
      <c r="AL217" s="0"/>
      <c r="AM217" s="0" t="e">
        <f aca="false">(AL217-AL216)/AL217*100</f>
        <v>#DIV/0!</v>
      </c>
      <c r="AN217" s="0" t="e">
        <f aca="false">(AK217-AK216)/AK217*100</f>
        <v>#DIV/0!</v>
      </c>
      <c r="AO217" s="0"/>
      <c r="AP217" s="0"/>
      <c r="AQ217" s="0"/>
      <c r="AR217" s="0"/>
      <c r="AS217" s="0"/>
      <c r="AT217" s="38"/>
      <c r="AU217" s="38"/>
      <c r="AV217" s="38"/>
      <c r="AW217" s="38"/>
      <c r="AX217" s="38"/>
      <c r="CL217" s="49"/>
      <c r="CM217" s="50"/>
    </row>
    <row r="218" customFormat="false" ht="15" hidden="false" customHeight="true" outlineLevel="0" collapsed="false">
      <c r="AE218" s="42"/>
      <c r="AF218" s="0"/>
      <c r="AG218" s="0"/>
      <c r="AH218" s="0"/>
      <c r="AI218" s="0"/>
      <c r="AJ218" s="0"/>
      <c r="AK218" s="0"/>
      <c r="AL218" s="0"/>
      <c r="AM218" s="0" t="e">
        <f aca="false">(AL218-AL217)/AL218*100</f>
        <v>#DIV/0!</v>
      </c>
      <c r="AN218" s="0" t="e">
        <f aca="false">(AK218-AK217)/AK218*100</f>
        <v>#DIV/0!</v>
      </c>
      <c r="AO218" s="0"/>
      <c r="AP218" s="0"/>
      <c r="AQ218" s="0"/>
      <c r="AR218" s="0"/>
      <c r="AS218" s="0"/>
      <c r="AT218" s="38"/>
      <c r="AU218" s="38"/>
      <c r="AV218" s="38"/>
      <c r="AW218" s="38"/>
      <c r="AX218" s="38"/>
      <c r="CL218" s="49"/>
      <c r="CM218" s="50"/>
    </row>
    <row r="219" customFormat="false" ht="15" hidden="false" customHeight="true" outlineLevel="0" collapsed="false">
      <c r="AE219" s="42"/>
      <c r="AF219" s="0"/>
      <c r="AG219" s="0"/>
      <c r="AH219" s="0"/>
      <c r="AI219" s="0"/>
      <c r="AJ219" s="0"/>
      <c r="AK219" s="0"/>
      <c r="AL219" s="0"/>
      <c r="AM219" s="0" t="e">
        <f aca="false">(AL219-AL218)/AL219*100</f>
        <v>#DIV/0!</v>
      </c>
      <c r="AN219" s="0" t="e">
        <f aca="false">(AK219-AK218)/AK219*100</f>
        <v>#DIV/0!</v>
      </c>
      <c r="AO219" s="0"/>
      <c r="AP219" s="0"/>
      <c r="AQ219" s="0"/>
      <c r="AR219" s="0"/>
      <c r="AS219" s="0"/>
      <c r="AT219" s="38"/>
      <c r="AU219" s="38"/>
      <c r="AV219" s="38"/>
      <c r="AW219" s="38"/>
      <c r="AX219" s="38"/>
      <c r="CL219" s="49"/>
      <c r="CM219" s="50"/>
    </row>
    <row r="220" customFormat="false" ht="15" hidden="false" customHeight="true" outlineLevel="0" collapsed="false">
      <c r="AE220" s="42"/>
      <c r="AF220" s="0"/>
      <c r="AG220" s="0"/>
      <c r="AH220" s="0"/>
      <c r="AI220" s="0"/>
      <c r="AJ220" s="0"/>
      <c r="AK220" s="0"/>
      <c r="AL220" s="0"/>
      <c r="AM220" s="0" t="e">
        <f aca="false">(AL220-AL219)/AL220*100</f>
        <v>#DIV/0!</v>
      </c>
      <c r="AN220" s="0" t="e">
        <f aca="false">(AK220-AK219)/AK220*100</f>
        <v>#DIV/0!</v>
      </c>
      <c r="AO220" s="0"/>
      <c r="AP220" s="0"/>
      <c r="AQ220" s="0"/>
      <c r="AR220" s="0"/>
      <c r="AS220" s="0"/>
      <c r="AT220" s="38"/>
      <c r="AU220" s="38"/>
      <c r="AV220" s="38"/>
      <c r="AW220" s="38"/>
      <c r="AX220" s="38"/>
      <c r="CL220" s="49"/>
      <c r="CM220" s="50"/>
    </row>
    <row r="221" customFormat="false" ht="15" hidden="false" customHeight="true" outlineLevel="0" collapsed="false">
      <c r="AE221" s="42"/>
      <c r="AF221" s="0"/>
      <c r="AG221" s="0"/>
      <c r="AH221" s="0"/>
      <c r="AI221" s="0"/>
      <c r="AJ221" s="0"/>
      <c r="AK221" s="0"/>
      <c r="AL221" s="0"/>
      <c r="AM221" s="0" t="e">
        <f aca="false">(AL221-AL220)/AL221*100</f>
        <v>#DIV/0!</v>
      </c>
      <c r="AN221" s="0" t="e">
        <f aca="false">(AK221-AK220)/AK221*100</f>
        <v>#DIV/0!</v>
      </c>
      <c r="AO221" s="0"/>
      <c r="AP221" s="0"/>
      <c r="AQ221" s="0"/>
      <c r="AR221" s="0"/>
      <c r="AS221" s="0"/>
      <c r="AT221" s="38"/>
      <c r="AU221" s="38"/>
      <c r="AV221" s="38"/>
      <c r="AW221" s="38"/>
      <c r="AX221" s="38"/>
      <c r="CL221" s="49"/>
      <c r="CM221" s="50"/>
    </row>
    <row r="222" customFormat="false" ht="15" hidden="false" customHeight="true" outlineLevel="0" collapsed="false">
      <c r="AE222" s="42"/>
      <c r="AF222" s="0"/>
      <c r="AG222" s="0"/>
      <c r="AH222" s="0"/>
      <c r="AI222" s="0"/>
      <c r="AJ222" s="0"/>
      <c r="AK222" s="0"/>
      <c r="AL222" s="0"/>
      <c r="AM222" s="0" t="e">
        <f aca="false">(AL222-AL221)/AL222*100</f>
        <v>#DIV/0!</v>
      </c>
      <c r="AN222" s="0" t="e">
        <f aca="false">(AK222-AK221)/AK222*100</f>
        <v>#DIV/0!</v>
      </c>
      <c r="AO222" s="0"/>
      <c r="AP222" s="0"/>
      <c r="AQ222" s="0"/>
      <c r="AR222" s="0"/>
      <c r="AS222" s="0"/>
      <c r="AT222" s="38"/>
      <c r="AU222" s="38"/>
      <c r="AV222" s="38"/>
      <c r="AW222" s="38"/>
      <c r="AX222" s="38"/>
      <c r="CL222" s="49"/>
      <c r="CM222" s="50"/>
    </row>
    <row r="223" customFormat="false" ht="15" hidden="false" customHeight="true" outlineLevel="0" collapsed="false">
      <c r="AE223" s="42"/>
      <c r="AF223" s="0"/>
      <c r="AG223" s="0"/>
      <c r="AH223" s="0"/>
      <c r="AI223" s="0"/>
      <c r="AJ223" s="0"/>
      <c r="AK223" s="0"/>
      <c r="AL223" s="0"/>
      <c r="AM223" s="0" t="e">
        <f aca="false">(AL223-AL222)/AL223*100</f>
        <v>#DIV/0!</v>
      </c>
      <c r="AN223" s="0" t="e">
        <f aca="false">(AK223-AK222)/AK223*100</f>
        <v>#DIV/0!</v>
      </c>
      <c r="AO223" s="0"/>
      <c r="AP223" s="0"/>
      <c r="AQ223" s="0"/>
      <c r="AR223" s="0"/>
      <c r="AS223" s="0"/>
      <c r="AT223" s="38"/>
      <c r="AU223" s="38"/>
      <c r="AV223" s="38"/>
      <c r="AW223" s="38"/>
      <c r="AX223" s="38"/>
      <c r="CL223" s="49"/>
      <c r="CM223" s="50"/>
    </row>
    <row r="224" customFormat="false" ht="15" hidden="false" customHeight="true" outlineLevel="0" collapsed="false">
      <c r="AE224" s="42"/>
      <c r="AF224" s="0"/>
      <c r="AG224" s="0"/>
      <c r="AH224" s="0"/>
      <c r="AI224" s="0"/>
      <c r="AJ224" s="0"/>
      <c r="AK224" s="0"/>
      <c r="AL224" s="0"/>
      <c r="AM224" s="0" t="e">
        <f aca="false">(AL224-AL223)/AL224*100</f>
        <v>#DIV/0!</v>
      </c>
      <c r="AN224" s="0" t="e">
        <f aca="false">(AK224-AK223)/AK224*100</f>
        <v>#DIV/0!</v>
      </c>
      <c r="AO224" s="0"/>
      <c r="AP224" s="0"/>
      <c r="AQ224" s="0"/>
      <c r="AR224" s="0"/>
      <c r="AS224" s="0"/>
      <c r="AT224" s="38"/>
      <c r="AU224" s="38"/>
      <c r="AV224" s="38"/>
      <c r="AW224" s="38"/>
      <c r="AX224" s="38"/>
      <c r="CL224" s="49"/>
      <c r="CM224" s="50"/>
    </row>
    <row r="225" customFormat="false" ht="15" hidden="false" customHeight="true" outlineLevel="0" collapsed="false">
      <c r="AE225" s="42"/>
      <c r="AF225" s="0"/>
      <c r="AG225" s="0"/>
      <c r="AH225" s="0"/>
      <c r="AI225" s="0"/>
      <c r="AJ225" s="0"/>
      <c r="AK225" s="0"/>
      <c r="AL225" s="0"/>
      <c r="AM225" s="0" t="e">
        <f aca="false">(AL225-AL224)/AL225*100</f>
        <v>#DIV/0!</v>
      </c>
      <c r="AN225" s="0" t="e">
        <f aca="false">(AK225-AK224)/AK225*100</f>
        <v>#DIV/0!</v>
      </c>
      <c r="AO225" s="0"/>
      <c r="AP225" s="0"/>
      <c r="AQ225" s="0"/>
      <c r="AR225" s="0"/>
      <c r="AS225" s="0"/>
      <c r="AT225" s="38"/>
      <c r="AU225" s="38"/>
      <c r="AV225" s="38"/>
      <c r="AW225" s="38"/>
      <c r="AX225" s="38"/>
      <c r="CL225" s="49"/>
      <c r="CM225" s="50"/>
    </row>
    <row r="226" customFormat="false" ht="15" hidden="false" customHeight="true" outlineLevel="0" collapsed="false">
      <c r="AE226" s="42"/>
      <c r="AF226" s="0"/>
      <c r="AG226" s="0"/>
      <c r="AH226" s="0"/>
      <c r="AI226" s="0"/>
      <c r="AJ226" s="0"/>
      <c r="AK226" s="0"/>
      <c r="AL226" s="0"/>
      <c r="AM226" s="0" t="e">
        <f aca="false">(AL226-AL225)/AL226*100</f>
        <v>#DIV/0!</v>
      </c>
      <c r="AN226" s="0" t="e">
        <f aca="false">(AK226-AK225)/AK226*100</f>
        <v>#DIV/0!</v>
      </c>
      <c r="AO226" s="0"/>
      <c r="AP226" s="0"/>
      <c r="AQ226" s="0"/>
      <c r="AR226" s="0"/>
      <c r="AS226" s="0"/>
      <c r="AT226" s="38"/>
      <c r="AU226" s="38"/>
      <c r="AV226" s="38"/>
      <c r="AW226" s="38"/>
      <c r="AX226" s="38"/>
      <c r="CL226" s="49"/>
      <c r="CM226" s="50"/>
    </row>
    <row r="227" customFormat="false" ht="15" hidden="false" customHeight="true" outlineLevel="0" collapsed="false">
      <c r="AE227" s="42"/>
      <c r="AF227" s="0"/>
      <c r="AG227" s="0"/>
      <c r="AH227" s="0"/>
      <c r="AI227" s="0"/>
      <c r="AJ227" s="0"/>
      <c r="AK227" s="0"/>
      <c r="AL227" s="0"/>
      <c r="AM227" s="0" t="e">
        <f aca="false">(AL227-AL226)/AL227*100</f>
        <v>#DIV/0!</v>
      </c>
      <c r="AN227" s="0" t="e">
        <f aca="false">(AK227-AK226)/AK227*100</f>
        <v>#DIV/0!</v>
      </c>
      <c r="AO227" s="0"/>
      <c r="AP227" s="0"/>
      <c r="AQ227" s="0"/>
      <c r="AR227" s="0"/>
      <c r="AS227" s="0"/>
      <c r="AT227" s="38"/>
      <c r="AU227" s="38"/>
      <c r="AV227" s="38"/>
      <c r="AW227" s="38"/>
      <c r="AX227" s="38"/>
      <c r="CL227" s="49"/>
      <c r="CM227" s="50"/>
    </row>
    <row r="228" customFormat="false" ht="15" hidden="false" customHeight="true" outlineLevel="0" collapsed="false">
      <c r="AE228" s="42"/>
      <c r="AF228" s="0"/>
      <c r="AG228" s="0"/>
      <c r="AH228" s="0"/>
      <c r="AI228" s="0"/>
      <c r="AJ228" s="0"/>
      <c r="AK228" s="0"/>
      <c r="AL228" s="0"/>
      <c r="AM228" s="0" t="e">
        <f aca="false">(AL228-AL227)/AL228*100</f>
        <v>#DIV/0!</v>
      </c>
      <c r="AN228" s="0" t="e">
        <f aca="false">(AK228-AK227)/AK228*100</f>
        <v>#DIV/0!</v>
      </c>
      <c r="AO228" s="0"/>
      <c r="AP228" s="0"/>
      <c r="AQ228" s="0"/>
      <c r="AR228" s="0"/>
      <c r="AS228" s="0"/>
      <c r="AT228" s="38"/>
      <c r="AU228" s="38"/>
      <c r="AV228" s="38"/>
      <c r="AW228" s="38"/>
      <c r="AX228" s="38"/>
      <c r="CL228" s="49"/>
      <c r="CM228" s="50"/>
    </row>
    <row r="229" customFormat="false" ht="15" hidden="false" customHeight="true" outlineLevel="0" collapsed="false">
      <c r="AE229" s="42"/>
      <c r="AF229" s="0"/>
      <c r="AG229" s="0"/>
      <c r="AH229" s="0"/>
      <c r="AI229" s="0"/>
      <c r="AJ229" s="0"/>
      <c r="AK229" s="0"/>
      <c r="AL229" s="0"/>
      <c r="AM229" s="0" t="e">
        <f aca="false">(AL229-AL228)/AL229*100</f>
        <v>#DIV/0!</v>
      </c>
      <c r="AN229" s="0" t="e">
        <f aca="false">(AK229-AK228)/AK229*100</f>
        <v>#DIV/0!</v>
      </c>
      <c r="AO229" s="0"/>
      <c r="AP229" s="0"/>
      <c r="AQ229" s="0"/>
      <c r="AR229" s="0"/>
      <c r="AS229" s="0"/>
      <c r="AT229" s="38"/>
      <c r="AU229" s="38"/>
      <c r="AV229" s="38"/>
      <c r="AW229" s="38"/>
      <c r="AX229" s="38"/>
      <c r="CL229" s="49"/>
      <c r="CM229" s="50"/>
    </row>
    <row r="230" customFormat="false" ht="15" hidden="false" customHeight="true" outlineLevel="0" collapsed="false">
      <c r="AE230" s="42"/>
      <c r="AF230" s="0"/>
      <c r="AG230" s="0"/>
      <c r="AH230" s="0"/>
      <c r="AI230" s="0"/>
      <c r="AJ230" s="0"/>
      <c r="AK230" s="0"/>
      <c r="AL230" s="0"/>
      <c r="AM230" s="0" t="e">
        <f aca="false">(AL230-AL229)/AL230*100</f>
        <v>#DIV/0!</v>
      </c>
      <c r="AN230" s="0" t="e">
        <f aca="false">(AK230-AK229)/AK230*100</f>
        <v>#DIV/0!</v>
      </c>
      <c r="AO230" s="0"/>
      <c r="AP230" s="0"/>
      <c r="AQ230" s="0"/>
      <c r="AR230" s="0"/>
      <c r="AS230" s="0"/>
      <c r="AT230" s="38"/>
      <c r="AU230" s="38"/>
      <c r="AV230" s="38"/>
      <c r="AW230" s="38"/>
      <c r="AX230" s="38"/>
      <c r="CL230" s="49"/>
      <c r="CM230" s="50"/>
    </row>
    <row r="231" customFormat="false" ht="15" hidden="false" customHeight="true" outlineLevel="0" collapsed="false">
      <c r="AE231" s="42"/>
      <c r="AF231" s="0"/>
      <c r="AG231" s="0"/>
      <c r="AH231" s="0"/>
      <c r="AI231" s="0"/>
      <c r="AJ231" s="0"/>
      <c r="AK231" s="0"/>
      <c r="AL231" s="0"/>
      <c r="AM231" s="0" t="e">
        <f aca="false">(AL231-AL230)/AL231*100</f>
        <v>#DIV/0!</v>
      </c>
      <c r="AN231" s="0" t="e">
        <f aca="false">(AK231-AK230)/AK231*100</f>
        <v>#DIV/0!</v>
      </c>
      <c r="AO231" s="0"/>
      <c r="AP231" s="0"/>
      <c r="AQ231" s="0"/>
      <c r="AR231" s="0"/>
      <c r="AS231" s="0"/>
      <c r="AT231" s="38"/>
      <c r="AU231" s="38"/>
      <c r="AV231" s="38"/>
      <c r="AW231" s="38"/>
      <c r="AX231" s="38"/>
      <c r="CL231" s="49"/>
      <c r="CM231" s="50"/>
    </row>
    <row r="232" customFormat="false" ht="15" hidden="false" customHeight="true" outlineLevel="0" collapsed="false">
      <c r="AE232" s="42"/>
      <c r="AF232" s="0"/>
      <c r="AG232" s="0"/>
      <c r="AH232" s="0"/>
      <c r="AI232" s="0"/>
      <c r="AJ232" s="0"/>
      <c r="AK232" s="0"/>
      <c r="AL232" s="0"/>
      <c r="AM232" s="0" t="e">
        <f aca="false">(AL232-AL231)/AL232*100</f>
        <v>#DIV/0!</v>
      </c>
      <c r="AN232" s="0" t="e">
        <f aca="false">(AK232-AK231)/AK232*100</f>
        <v>#DIV/0!</v>
      </c>
      <c r="AO232" s="0"/>
      <c r="AP232" s="0"/>
      <c r="AQ232" s="0"/>
      <c r="AR232" s="0"/>
      <c r="AS232" s="0"/>
      <c r="AT232" s="38"/>
      <c r="AU232" s="38"/>
      <c r="AV232" s="38"/>
      <c r="AW232" s="38"/>
      <c r="AX232" s="38"/>
      <c r="CL232" s="49"/>
      <c r="CM232" s="50"/>
    </row>
    <row r="233" customFormat="false" ht="15" hidden="false" customHeight="true" outlineLevel="0" collapsed="false">
      <c r="AE233" s="42"/>
      <c r="AF233" s="0"/>
      <c r="AG233" s="0"/>
      <c r="AH233" s="0"/>
      <c r="AI233" s="0"/>
      <c r="AJ233" s="0"/>
      <c r="AK233" s="0"/>
      <c r="AL233" s="0"/>
      <c r="AM233" s="0" t="e">
        <f aca="false">(AL233-AL232)/AL233*100</f>
        <v>#DIV/0!</v>
      </c>
      <c r="AN233" s="0" t="e">
        <f aca="false">(AK233-AK232)/AK233*100</f>
        <v>#DIV/0!</v>
      </c>
      <c r="AO233" s="0"/>
      <c r="AP233" s="0"/>
      <c r="AQ233" s="0"/>
      <c r="AR233" s="0"/>
      <c r="AS233" s="0"/>
      <c r="AT233" s="38"/>
      <c r="AU233" s="38"/>
      <c r="AV233" s="38"/>
      <c r="AW233" s="38"/>
      <c r="AX233" s="38"/>
      <c r="CL233" s="49"/>
      <c r="CM233" s="50"/>
    </row>
    <row r="234" customFormat="false" ht="15" hidden="false" customHeight="true" outlineLevel="0" collapsed="false">
      <c r="AE234" s="42"/>
      <c r="AF234" s="0"/>
      <c r="AG234" s="0"/>
      <c r="AH234" s="0"/>
      <c r="AI234" s="0"/>
      <c r="AJ234" s="0"/>
      <c r="AK234" s="0"/>
      <c r="AL234" s="0"/>
      <c r="AM234" s="0" t="e">
        <f aca="false">(AL234-AL233)/AL234*100</f>
        <v>#DIV/0!</v>
      </c>
      <c r="AN234" s="0" t="e">
        <f aca="false">(AK234-AK233)/AK234*100</f>
        <v>#DIV/0!</v>
      </c>
      <c r="AO234" s="0"/>
      <c r="AP234" s="0"/>
      <c r="AQ234" s="0"/>
      <c r="AR234" s="0"/>
      <c r="AS234" s="0"/>
      <c r="AT234" s="38"/>
      <c r="AU234" s="38"/>
      <c r="AV234" s="38"/>
      <c r="AW234" s="38"/>
      <c r="AX234" s="38"/>
      <c r="CL234" s="49"/>
      <c r="CM234" s="50"/>
    </row>
    <row r="235" customFormat="false" ht="15" hidden="false" customHeight="true" outlineLevel="0" collapsed="false">
      <c r="AE235" s="42"/>
      <c r="AF235" s="0"/>
      <c r="AG235" s="0"/>
      <c r="AH235" s="0"/>
      <c r="AI235" s="0"/>
      <c r="AJ235" s="0"/>
      <c r="AK235" s="0"/>
      <c r="AL235" s="0"/>
      <c r="AM235" s="0" t="e">
        <f aca="false">(AL235-AL234)/AL235*100</f>
        <v>#DIV/0!</v>
      </c>
      <c r="AN235" s="0" t="e">
        <f aca="false">(AK235-AK234)/AK235*100</f>
        <v>#DIV/0!</v>
      </c>
      <c r="AO235" s="0"/>
      <c r="AP235" s="0"/>
      <c r="AQ235" s="0"/>
      <c r="AR235" s="0"/>
      <c r="AS235" s="0"/>
      <c r="AT235" s="38"/>
      <c r="AU235" s="38"/>
      <c r="AV235" s="38"/>
      <c r="AW235" s="38"/>
      <c r="AX235" s="38"/>
      <c r="CL235" s="49"/>
      <c r="CM235" s="50"/>
    </row>
    <row r="236" customFormat="false" ht="15" hidden="false" customHeight="true" outlineLevel="0" collapsed="false">
      <c r="AE236" s="42"/>
      <c r="AF236" s="0"/>
      <c r="AG236" s="0"/>
      <c r="AH236" s="0"/>
      <c r="AI236" s="0"/>
      <c r="AJ236" s="0"/>
      <c r="AK236" s="0"/>
      <c r="AL236" s="0"/>
      <c r="AM236" s="0" t="e">
        <f aca="false">(AL236-AL235)/AL236*100</f>
        <v>#DIV/0!</v>
      </c>
      <c r="AN236" s="0" t="e">
        <f aca="false">(AK236-AK235)/AK236*100</f>
        <v>#DIV/0!</v>
      </c>
      <c r="AO236" s="0"/>
      <c r="AP236" s="0"/>
      <c r="AQ236" s="0"/>
      <c r="AR236" s="0"/>
      <c r="AS236" s="0"/>
      <c r="AT236" s="38"/>
      <c r="AU236" s="38"/>
      <c r="AV236" s="38"/>
      <c r="AW236" s="38"/>
      <c r="AX236" s="38"/>
      <c r="CL236" s="49"/>
      <c r="CM236" s="50"/>
    </row>
    <row r="237" customFormat="false" ht="15" hidden="false" customHeight="true" outlineLevel="0" collapsed="false">
      <c r="AE237" s="42"/>
      <c r="AF237" s="0"/>
      <c r="AG237" s="0"/>
      <c r="AH237" s="0"/>
      <c r="AI237" s="0"/>
      <c r="AJ237" s="0"/>
      <c r="AK237" s="0"/>
      <c r="AL237" s="0"/>
      <c r="AM237" s="0" t="e">
        <f aca="false">(AL237-AL236)/AL237*100</f>
        <v>#DIV/0!</v>
      </c>
      <c r="AN237" s="0" t="e">
        <f aca="false">(AK237-AK236)/AK237*100</f>
        <v>#DIV/0!</v>
      </c>
      <c r="AO237" s="0"/>
      <c r="AP237" s="0"/>
      <c r="AQ237" s="0"/>
      <c r="AR237" s="0"/>
      <c r="AS237" s="0"/>
      <c r="AT237" s="38"/>
      <c r="AU237" s="38"/>
      <c r="AV237" s="38"/>
      <c r="AW237" s="38"/>
      <c r="AX237" s="38"/>
      <c r="CL237" s="49"/>
      <c r="CM237" s="50"/>
    </row>
    <row r="238" customFormat="false" ht="15" hidden="false" customHeight="true" outlineLevel="0" collapsed="false">
      <c r="AE238" s="42"/>
      <c r="AF238" s="0"/>
      <c r="AG238" s="0"/>
      <c r="AH238" s="0"/>
      <c r="AI238" s="0"/>
      <c r="AJ238" s="0"/>
      <c r="AK238" s="0"/>
      <c r="AL238" s="0"/>
      <c r="AM238" s="0" t="e">
        <f aca="false">(AL238-AL237)/AL238*100</f>
        <v>#DIV/0!</v>
      </c>
      <c r="AN238" s="0" t="e">
        <f aca="false">(AK238-AK237)/AK238*100</f>
        <v>#DIV/0!</v>
      </c>
      <c r="AO238" s="0"/>
      <c r="AP238" s="0"/>
      <c r="AQ238" s="0"/>
      <c r="AR238" s="0"/>
      <c r="AS238" s="0"/>
      <c r="AT238" s="38"/>
      <c r="AU238" s="38"/>
      <c r="AV238" s="38"/>
      <c r="AW238" s="38"/>
      <c r="AX238" s="38"/>
      <c r="CL238" s="49"/>
      <c r="CM238" s="50"/>
    </row>
    <row r="239" customFormat="false" ht="15" hidden="false" customHeight="true" outlineLevel="0" collapsed="false">
      <c r="AE239" s="42"/>
      <c r="AF239" s="0"/>
      <c r="AG239" s="0"/>
      <c r="AH239" s="0"/>
      <c r="AI239" s="0"/>
      <c r="AJ239" s="0"/>
      <c r="AK239" s="0"/>
      <c r="AL239" s="0"/>
      <c r="AM239" s="0" t="e">
        <f aca="false">(AL239-AL238)/AL239*100</f>
        <v>#DIV/0!</v>
      </c>
      <c r="AN239" s="0" t="e">
        <f aca="false">(AK239-AK238)/AK239*100</f>
        <v>#DIV/0!</v>
      </c>
      <c r="AO239" s="0"/>
      <c r="AP239" s="0"/>
      <c r="AQ239" s="0"/>
      <c r="AR239" s="0"/>
      <c r="AS239" s="0"/>
      <c r="AT239" s="38"/>
      <c r="AU239" s="38"/>
      <c r="AV239" s="38"/>
      <c r="AW239" s="38"/>
      <c r="AX239" s="38"/>
      <c r="CL239" s="49"/>
      <c r="CM239" s="50"/>
    </row>
    <row r="240" customFormat="false" ht="15" hidden="false" customHeight="true" outlineLevel="0" collapsed="false">
      <c r="AE240" s="42"/>
      <c r="AF240" s="0"/>
      <c r="AG240" s="0"/>
      <c r="AH240" s="0"/>
      <c r="AI240" s="0"/>
      <c r="AJ240" s="0"/>
      <c r="AK240" s="0"/>
      <c r="AL240" s="0"/>
      <c r="AM240" s="0" t="e">
        <f aca="false">(AL240-AL239)/AL240*100</f>
        <v>#DIV/0!</v>
      </c>
      <c r="AN240" s="0" t="e">
        <f aca="false">(AK240-AK239)/AK240*100</f>
        <v>#DIV/0!</v>
      </c>
      <c r="AO240" s="0"/>
      <c r="AP240" s="0"/>
      <c r="AQ240" s="0"/>
      <c r="AR240" s="0"/>
      <c r="AS240" s="0"/>
      <c r="AT240" s="38"/>
      <c r="AU240" s="38"/>
      <c r="AV240" s="38"/>
      <c r="AW240" s="38"/>
      <c r="AX240" s="38"/>
      <c r="CL240" s="49"/>
      <c r="CM240" s="50"/>
    </row>
    <row r="241" customFormat="false" ht="15" hidden="false" customHeight="true" outlineLevel="0" collapsed="false">
      <c r="AE241" s="42"/>
      <c r="AF241" s="0"/>
      <c r="AG241" s="0"/>
      <c r="AH241" s="0"/>
      <c r="AI241" s="0"/>
      <c r="AJ241" s="0"/>
      <c r="AK241" s="0"/>
      <c r="AL241" s="0"/>
      <c r="AM241" s="0" t="e">
        <f aca="false">(AL241-AL240)/AL241*100</f>
        <v>#DIV/0!</v>
      </c>
      <c r="AN241" s="0" t="e">
        <f aca="false">(AK241-AK240)/AK241*100</f>
        <v>#DIV/0!</v>
      </c>
      <c r="AO241" s="0"/>
      <c r="AP241" s="0"/>
      <c r="AQ241" s="0"/>
      <c r="AR241" s="0"/>
      <c r="AS241" s="0"/>
      <c r="AT241" s="38"/>
      <c r="AU241" s="38"/>
      <c r="AV241" s="38"/>
      <c r="AW241" s="38"/>
      <c r="AX241" s="38"/>
      <c r="CL241" s="49"/>
      <c r="CM241" s="50"/>
    </row>
    <row r="242" customFormat="false" ht="15" hidden="false" customHeight="true" outlineLevel="0" collapsed="false">
      <c r="AE242" s="42"/>
      <c r="AF242" s="0"/>
      <c r="AG242" s="0"/>
      <c r="AH242" s="0"/>
      <c r="AI242" s="0"/>
      <c r="AJ242" s="0"/>
      <c r="AK242" s="0"/>
      <c r="AL242" s="0"/>
      <c r="AM242" s="0" t="e">
        <f aca="false">(AL242-AL241)/AL242*100</f>
        <v>#DIV/0!</v>
      </c>
      <c r="AN242" s="0" t="e">
        <f aca="false">(AK242-AK241)/AK242*100</f>
        <v>#DIV/0!</v>
      </c>
      <c r="AO242" s="0"/>
      <c r="AP242" s="0"/>
      <c r="AQ242" s="0"/>
      <c r="AR242" s="0"/>
      <c r="AS242" s="0"/>
      <c r="AT242" s="38"/>
      <c r="AU242" s="38"/>
      <c r="AV242" s="38"/>
      <c r="AW242" s="38"/>
      <c r="AX242" s="38"/>
      <c r="CL242" s="49"/>
      <c r="CM242" s="50"/>
    </row>
    <row r="243" customFormat="false" ht="15" hidden="false" customHeight="true" outlineLevel="0" collapsed="false">
      <c r="AE243" s="42"/>
      <c r="AF243" s="0"/>
      <c r="AG243" s="0"/>
      <c r="AH243" s="0"/>
      <c r="AI243" s="0"/>
      <c r="AJ243" s="0"/>
      <c r="AK243" s="0"/>
      <c r="AL243" s="0"/>
      <c r="AM243" s="0" t="e">
        <f aca="false">(AL243-AL242)/AL243*100</f>
        <v>#DIV/0!</v>
      </c>
      <c r="AN243" s="0" t="e">
        <f aca="false">(AK243-AK242)/AK243*100</f>
        <v>#DIV/0!</v>
      </c>
      <c r="AO243" s="0"/>
      <c r="AP243" s="0"/>
      <c r="AQ243" s="0"/>
      <c r="AR243" s="0"/>
      <c r="AS243" s="0"/>
      <c r="AT243" s="38"/>
      <c r="AU243" s="38"/>
      <c r="AV243" s="38"/>
      <c r="AW243" s="38"/>
      <c r="AX243" s="38"/>
      <c r="CL243" s="49"/>
      <c r="CM243" s="50"/>
    </row>
    <row r="244" customFormat="false" ht="15" hidden="false" customHeight="true" outlineLevel="0" collapsed="false">
      <c r="AE244" s="42"/>
      <c r="AF244" s="0"/>
      <c r="AG244" s="0"/>
      <c r="AH244" s="0"/>
      <c r="AI244" s="0"/>
      <c r="AJ244" s="0"/>
      <c r="AK244" s="0"/>
      <c r="AL244" s="0"/>
      <c r="AM244" s="0" t="e">
        <f aca="false">(AL244-AL243)/AL244*100</f>
        <v>#DIV/0!</v>
      </c>
      <c r="AN244" s="0" t="e">
        <f aca="false">(AK244-AK243)/AK244*100</f>
        <v>#DIV/0!</v>
      </c>
      <c r="AO244" s="0"/>
      <c r="AP244" s="0"/>
      <c r="AQ244" s="0"/>
      <c r="AR244" s="0"/>
      <c r="AS244" s="0"/>
      <c r="AT244" s="38"/>
      <c r="AU244" s="38"/>
      <c r="AV244" s="38"/>
      <c r="AW244" s="38"/>
      <c r="AX244" s="38"/>
      <c r="CL244" s="49"/>
      <c r="CM244" s="50"/>
    </row>
    <row r="245" customFormat="false" ht="15" hidden="false" customHeight="true" outlineLevel="0" collapsed="false">
      <c r="AE245" s="42"/>
      <c r="AF245" s="0"/>
      <c r="AG245" s="0"/>
      <c r="AH245" s="0"/>
      <c r="AI245" s="0"/>
      <c r="AJ245" s="0"/>
      <c r="AK245" s="0"/>
      <c r="AL245" s="0"/>
      <c r="AM245" s="0" t="e">
        <f aca="false">(AL245-AL244)/AL245*100</f>
        <v>#DIV/0!</v>
      </c>
      <c r="AN245" s="0" t="e">
        <f aca="false">(AK245-AK244)/AK245*100</f>
        <v>#DIV/0!</v>
      </c>
      <c r="AO245" s="0"/>
      <c r="AP245" s="0"/>
      <c r="AQ245" s="0"/>
      <c r="AR245" s="0"/>
      <c r="AS245" s="0"/>
      <c r="AT245" s="38"/>
      <c r="AU245" s="38"/>
      <c r="AV245" s="38"/>
      <c r="AW245" s="38"/>
      <c r="AX245" s="38"/>
      <c r="CL245" s="49"/>
      <c r="CM245" s="50"/>
    </row>
    <row r="246" customFormat="false" ht="15" hidden="false" customHeight="true" outlineLevel="0" collapsed="false">
      <c r="AE246" s="42"/>
      <c r="AF246" s="0"/>
      <c r="AG246" s="0"/>
      <c r="AH246" s="0"/>
      <c r="AI246" s="0"/>
      <c r="AJ246" s="0"/>
      <c r="AK246" s="0"/>
      <c r="AL246" s="0"/>
      <c r="AM246" s="0" t="e">
        <f aca="false">(AL246-AL245)/AL246*100</f>
        <v>#DIV/0!</v>
      </c>
      <c r="AN246" s="0" t="e">
        <f aca="false">(AK246-AK245)/AK246*100</f>
        <v>#DIV/0!</v>
      </c>
      <c r="AO246" s="0"/>
      <c r="AP246" s="0"/>
      <c r="AQ246" s="0"/>
      <c r="AR246" s="0"/>
      <c r="AS246" s="0"/>
      <c r="AT246" s="38"/>
      <c r="AU246" s="38"/>
      <c r="AV246" s="38"/>
      <c r="AW246" s="38"/>
      <c r="AX246" s="38"/>
      <c r="CL246" s="49"/>
      <c r="CM246" s="50"/>
    </row>
    <row r="247" customFormat="false" ht="15" hidden="false" customHeight="true" outlineLevel="0" collapsed="false">
      <c r="AE247" s="42"/>
      <c r="AF247" s="0"/>
      <c r="AG247" s="0"/>
      <c r="AH247" s="0"/>
      <c r="AI247" s="0"/>
      <c r="AJ247" s="0"/>
      <c r="AK247" s="0"/>
      <c r="AL247" s="0"/>
      <c r="AM247" s="0" t="e">
        <f aca="false">(AL247-AL246)/AL247*100</f>
        <v>#DIV/0!</v>
      </c>
      <c r="AN247" s="0" t="e">
        <f aca="false">(AK247-AK246)/AK247*100</f>
        <v>#DIV/0!</v>
      </c>
      <c r="AO247" s="0"/>
      <c r="AP247" s="0"/>
      <c r="AQ247" s="0"/>
      <c r="AR247" s="0"/>
      <c r="AS247" s="0"/>
      <c r="AT247" s="38"/>
      <c r="AU247" s="38"/>
      <c r="AV247" s="38"/>
      <c r="AW247" s="38"/>
      <c r="AX247" s="38"/>
      <c r="CL247" s="49"/>
      <c r="CM247" s="50"/>
    </row>
    <row r="248" customFormat="false" ht="15" hidden="false" customHeight="true" outlineLevel="0" collapsed="false">
      <c r="AE248" s="42"/>
      <c r="AF248" s="0"/>
      <c r="AG248" s="0"/>
      <c r="AH248" s="0"/>
      <c r="AI248" s="0"/>
      <c r="AJ248" s="0"/>
      <c r="AK248" s="0"/>
      <c r="AL248" s="0"/>
      <c r="AM248" s="0" t="e">
        <f aca="false">(AL248-AL247)/AL248*100</f>
        <v>#DIV/0!</v>
      </c>
      <c r="AN248" s="0" t="e">
        <f aca="false">(AK248-AK247)/AK248*100</f>
        <v>#DIV/0!</v>
      </c>
      <c r="AO248" s="0"/>
      <c r="AP248" s="0"/>
      <c r="AQ248" s="0"/>
      <c r="AR248" s="0"/>
      <c r="AS248" s="0"/>
      <c r="AT248" s="38"/>
      <c r="AU248" s="38"/>
      <c r="AV248" s="38"/>
      <c r="AW248" s="38"/>
      <c r="AX248" s="38"/>
      <c r="CL248" s="49"/>
      <c r="CM248" s="50"/>
    </row>
    <row r="249" customFormat="false" ht="15" hidden="false" customHeight="true" outlineLevel="0" collapsed="false">
      <c r="AE249" s="42"/>
      <c r="AF249" s="0"/>
      <c r="AG249" s="0"/>
      <c r="AH249" s="0"/>
      <c r="AI249" s="0"/>
      <c r="AJ249" s="0"/>
      <c r="AK249" s="0"/>
      <c r="AL249" s="0"/>
      <c r="AM249" s="0" t="e">
        <f aca="false">(AL249-AL248)/AL249*100</f>
        <v>#DIV/0!</v>
      </c>
      <c r="AN249" s="0" t="e">
        <f aca="false">(AK249-AK248)/AK249*100</f>
        <v>#DIV/0!</v>
      </c>
      <c r="AO249" s="0"/>
      <c r="AP249" s="0"/>
      <c r="AQ249" s="0"/>
      <c r="AR249" s="0"/>
      <c r="AS249" s="0"/>
      <c r="AT249" s="38"/>
      <c r="AU249" s="38"/>
      <c r="AV249" s="38"/>
      <c r="AW249" s="38"/>
      <c r="AX249" s="38"/>
      <c r="CL249" s="49"/>
      <c r="CM249" s="50"/>
    </row>
    <row r="250" customFormat="false" ht="15" hidden="false" customHeight="true" outlineLevel="0" collapsed="false">
      <c r="AE250" s="42"/>
      <c r="AF250" s="0"/>
      <c r="AG250" s="0"/>
      <c r="AH250" s="0"/>
      <c r="AI250" s="0"/>
      <c r="AJ250" s="0"/>
      <c r="AK250" s="0"/>
      <c r="AL250" s="0"/>
      <c r="AM250" s="0" t="e">
        <f aca="false">(AL250-AL249)/AL250*100</f>
        <v>#DIV/0!</v>
      </c>
      <c r="AN250" s="0" t="e">
        <f aca="false">(AK250-AK249)/AK250*100</f>
        <v>#DIV/0!</v>
      </c>
      <c r="AO250" s="0"/>
      <c r="AP250" s="0"/>
      <c r="AQ250" s="0"/>
      <c r="AR250" s="0"/>
      <c r="AS250" s="0"/>
      <c r="AT250" s="38"/>
      <c r="AU250" s="38"/>
      <c r="AV250" s="38"/>
      <c r="AW250" s="38"/>
      <c r="AX250" s="38"/>
      <c r="CL250" s="49"/>
      <c r="CM250" s="50"/>
    </row>
    <row r="251" customFormat="false" ht="15" hidden="false" customHeight="true" outlineLevel="0" collapsed="false">
      <c r="AE251" s="42"/>
      <c r="AF251" s="0"/>
      <c r="AG251" s="0"/>
      <c r="AH251" s="0"/>
      <c r="AI251" s="0"/>
      <c r="AJ251" s="0"/>
      <c r="AK251" s="0"/>
      <c r="AL251" s="0"/>
      <c r="AM251" s="0" t="e">
        <f aca="false">(AL251-AL250)/AL251*100</f>
        <v>#DIV/0!</v>
      </c>
      <c r="AN251" s="0" t="e">
        <f aca="false">(AK251-AK250)/AK251*100</f>
        <v>#DIV/0!</v>
      </c>
      <c r="AO251" s="0"/>
      <c r="AP251" s="0"/>
      <c r="AQ251" s="0"/>
      <c r="AR251" s="0"/>
      <c r="AS251" s="0"/>
      <c r="AT251" s="38"/>
      <c r="AU251" s="38"/>
      <c r="AV251" s="38"/>
      <c r="AW251" s="38"/>
      <c r="AX251" s="38"/>
      <c r="CL251" s="49"/>
      <c r="CM251" s="50"/>
    </row>
    <row r="252" customFormat="false" ht="15" hidden="false" customHeight="true" outlineLevel="0" collapsed="false">
      <c r="AE252" s="42"/>
      <c r="AF252" s="0"/>
      <c r="AG252" s="0"/>
      <c r="AH252" s="0"/>
      <c r="AI252" s="0"/>
      <c r="AJ252" s="0"/>
      <c r="AK252" s="0"/>
      <c r="AL252" s="0"/>
      <c r="AM252" s="0" t="e">
        <f aca="false">(AL252-AL251)/AL252*100</f>
        <v>#DIV/0!</v>
      </c>
      <c r="AN252" s="0" t="e">
        <f aca="false">(AK252-AK251)/AK252*100</f>
        <v>#DIV/0!</v>
      </c>
      <c r="AO252" s="0"/>
      <c r="AP252" s="0"/>
      <c r="AQ252" s="0"/>
      <c r="AR252" s="0"/>
      <c r="AS252" s="0"/>
      <c r="AT252" s="38"/>
      <c r="AU252" s="38"/>
      <c r="AV252" s="38"/>
      <c r="AW252" s="38"/>
      <c r="AX252" s="38"/>
      <c r="CL252" s="49"/>
      <c r="CM252" s="50"/>
    </row>
    <row r="253" customFormat="false" ht="15" hidden="false" customHeight="true" outlineLevel="0" collapsed="false">
      <c r="AE253" s="42"/>
      <c r="AF253" s="0"/>
      <c r="AG253" s="0"/>
      <c r="AH253" s="0"/>
      <c r="AI253" s="0"/>
      <c r="AJ253" s="0"/>
      <c r="AK253" s="0"/>
      <c r="AL253" s="0"/>
      <c r="AM253" s="0" t="e">
        <f aca="false">(AL253-AL252)/AL253*100</f>
        <v>#DIV/0!</v>
      </c>
      <c r="AN253" s="0" t="e">
        <f aca="false">(AK253-AK252)/AK253*100</f>
        <v>#DIV/0!</v>
      </c>
      <c r="AO253" s="0"/>
      <c r="AP253" s="0"/>
      <c r="AQ253" s="0"/>
      <c r="AR253" s="0"/>
      <c r="AS253" s="0"/>
      <c r="AT253" s="38"/>
      <c r="AU253" s="38"/>
      <c r="AV253" s="38"/>
      <c r="AW253" s="38"/>
      <c r="AX253" s="38"/>
      <c r="CL253" s="49"/>
      <c r="CM253" s="50"/>
    </row>
    <row r="254" customFormat="false" ht="15" hidden="false" customHeight="true" outlineLevel="0" collapsed="false">
      <c r="AE254" s="42"/>
      <c r="AF254" s="0"/>
      <c r="AG254" s="0"/>
      <c r="AH254" s="0"/>
      <c r="AI254" s="0"/>
      <c r="AJ254" s="0"/>
      <c r="AK254" s="0"/>
      <c r="AL254" s="0"/>
      <c r="AM254" s="0" t="e">
        <f aca="false">(AL254-AL253)/AL254*100</f>
        <v>#DIV/0!</v>
      </c>
      <c r="AN254" s="0" t="e">
        <f aca="false">(AK254-AK253)/AK254*100</f>
        <v>#DIV/0!</v>
      </c>
      <c r="AO254" s="0"/>
      <c r="AP254" s="0"/>
      <c r="AQ254" s="0"/>
      <c r="AR254" s="0"/>
      <c r="AS254" s="0"/>
      <c r="AT254" s="38"/>
      <c r="AU254" s="38"/>
      <c r="AV254" s="38"/>
      <c r="AW254" s="38"/>
      <c r="AX254" s="38"/>
      <c r="CL254" s="49"/>
      <c r="CM254" s="50"/>
    </row>
    <row r="255" customFormat="false" ht="15" hidden="false" customHeight="true" outlineLevel="0" collapsed="false">
      <c r="AE255" s="42"/>
      <c r="AF255" s="0"/>
      <c r="AG255" s="0"/>
      <c r="AH255" s="0"/>
      <c r="AI255" s="0"/>
      <c r="AJ255" s="0"/>
      <c r="AK255" s="0"/>
      <c r="AL255" s="0"/>
      <c r="AM255" s="0" t="e">
        <f aca="false">(AL255-AL254)/AL255*100</f>
        <v>#DIV/0!</v>
      </c>
      <c r="AN255" s="0" t="e">
        <f aca="false">(AK255-AK254)/AK255*100</f>
        <v>#DIV/0!</v>
      </c>
      <c r="AO255" s="0"/>
      <c r="AP255" s="0"/>
      <c r="AQ255" s="0"/>
      <c r="AR255" s="0"/>
      <c r="AS255" s="0"/>
      <c r="AT255" s="38"/>
      <c r="AU255" s="38"/>
      <c r="AV255" s="38"/>
      <c r="AW255" s="38"/>
      <c r="AX255" s="38"/>
      <c r="CL255" s="49"/>
      <c r="CM255" s="50"/>
    </row>
    <row r="256" customFormat="false" ht="15" hidden="false" customHeight="true" outlineLevel="0" collapsed="false">
      <c r="AE256" s="42"/>
      <c r="AF256" s="0"/>
      <c r="AG256" s="0"/>
      <c r="AH256" s="0"/>
      <c r="AI256" s="0"/>
      <c r="AJ256" s="0"/>
      <c r="AK256" s="0"/>
      <c r="AL256" s="0"/>
      <c r="AM256" s="0" t="e">
        <f aca="false">(AL256-AL255)/AL256*100</f>
        <v>#DIV/0!</v>
      </c>
      <c r="AN256" s="0" t="e">
        <f aca="false">(AK256-AK255)/AK256*100</f>
        <v>#DIV/0!</v>
      </c>
      <c r="AO256" s="0"/>
      <c r="AP256" s="0"/>
      <c r="AQ256" s="0"/>
      <c r="AR256" s="0"/>
      <c r="AS256" s="0"/>
      <c r="AT256" s="38"/>
      <c r="AU256" s="38"/>
      <c r="AV256" s="38"/>
      <c r="AW256" s="38"/>
      <c r="AX256" s="38"/>
      <c r="CL256" s="49"/>
      <c r="CM256" s="50"/>
    </row>
    <row r="257" customFormat="false" ht="15" hidden="false" customHeight="true" outlineLevel="0" collapsed="false">
      <c r="AE257" s="42"/>
      <c r="AF257" s="0"/>
      <c r="AG257" s="0"/>
      <c r="AH257" s="0"/>
      <c r="AI257" s="0"/>
      <c r="AJ257" s="0"/>
      <c r="AK257" s="0"/>
      <c r="AL257" s="0"/>
      <c r="AM257" s="0" t="e">
        <f aca="false">(AL257-AL256)/AL257*100</f>
        <v>#DIV/0!</v>
      </c>
      <c r="AN257" s="0" t="e">
        <f aca="false">(AK257-AK256)/AK257*100</f>
        <v>#DIV/0!</v>
      </c>
      <c r="AO257" s="0"/>
      <c r="AP257" s="0"/>
      <c r="AQ257" s="0"/>
      <c r="AR257" s="0"/>
      <c r="AS257" s="0"/>
      <c r="AT257" s="38"/>
      <c r="AU257" s="38"/>
      <c r="AV257" s="38"/>
      <c r="AW257" s="38"/>
      <c r="AX257" s="38"/>
      <c r="CL257" s="49"/>
      <c r="CM257" s="50"/>
    </row>
    <row r="258" customFormat="false" ht="15" hidden="false" customHeight="true" outlineLevel="0" collapsed="false">
      <c r="AE258" s="42"/>
      <c r="AF258" s="0"/>
      <c r="AG258" s="0"/>
      <c r="AH258" s="0"/>
      <c r="AI258" s="0"/>
      <c r="AJ258" s="0"/>
      <c r="AK258" s="0"/>
      <c r="AL258" s="0"/>
      <c r="AM258" s="0" t="e">
        <f aca="false">(AL258-AL257)/AL258*100</f>
        <v>#DIV/0!</v>
      </c>
      <c r="AN258" s="0" t="e">
        <f aca="false">(AK258-AK257)/AK258*100</f>
        <v>#DIV/0!</v>
      </c>
      <c r="AO258" s="0"/>
      <c r="AP258" s="0"/>
      <c r="AQ258" s="0"/>
      <c r="AR258" s="0"/>
      <c r="AS258" s="0"/>
      <c r="AT258" s="38"/>
      <c r="AU258" s="38"/>
      <c r="AV258" s="38"/>
      <c r="AW258" s="38"/>
      <c r="AX258" s="38"/>
      <c r="CL258" s="49"/>
      <c r="CM258" s="50"/>
    </row>
    <row r="259" customFormat="false" ht="15" hidden="false" customHeight="true" outlineLevel="0" collapsed="false">
      <c r="AE259" s="42"/>
      <c r="AF259" s="0"/>
      <c r="AG259" s="0"/>
      <c r="AH259" s="0"/>
      <c r="AI259" s="0"/>
      <c r="AJ259" s="0"/>
      <c r="AK259" s="0"/>
      <c r="AL259" s="0"/>
      <c r="AM259" s="0" t="e">
        <f aca="false">(AL259-AL258)/AL259*100</f>
        <v>#DIV/0!</v>
      </c>
      <c r="AN259" s="0" t="e">
        <f aca="false">(AK259-AK258)/AK259*100</f>
        <v>#DIV/0!</v>
      </c>
      <c r="AO259" s="0"/>
      <c r="AP259" s="0"/>
      <c r="AQ259" s="0"/>
      <c r="AR259" s="0"/>
      <c r="AS259" s="0"/>
      <c r="AT259" s="38"/>
      <c r="AU259" s="38"/>
      <c r="AV259" s="38"/>
      <c r="AW259" s="38"/>
      <c r="AX259" s="38"/>
      <c r="CL259" s="49"/>
      <c r="CM259" s="50"/>
    </row>
    <row r="260" customFormat="false" ht="15" hidden="false" customHeight="true" outlineLevel="0" collapsed="false">
      <c r="AE260" s="42"/>
      <c r="AF260" s="0"/>
      <c r="AG260" s="0"/>
      <c r="AH260" s="0"/>
      <c r="AI260" s="0"/>
      <c r="AJ260" s="0"/>
      <c r="AK260" s="0"/>
      <c r="AL260" s="0"/>
      <c r="AM260" s="0" t="e">
        <f aca="false">(AL260-AL259)/AL260*100</f>
        <v>#DIV/0!</v>
      </c>
      <c r="AN260" s="0" t="e">
        <f aca="false">(AK260-AK259)/AK260*100</f>
        <v>#DIV/0!</v>
      </c>
      <c r="AO260" s="0"/>
      <c r="AP260" s="0"/>
      <c r="AQ260" s="0"/>
      <c r="AR260" s="0"/>
      <c r="AS260" s="0"/>
      <c r="AT260" s="38"/>
      <c r="AU260" s="38"/>
      <c r="AV260" s="38"/>
      <c r="AW260" s="38"/>
      <c r="AX260" s="38"/>
      <c r="CL260" s="49"/>
      <c r="CM260" s="50"/>
    </row>
    <row r="261" customFormat="false" ht="15" hidden="false" customHeight="true" outlineLevel="0" collapsed="false">
      <c r="AE261" s="42"/>
      <c r="AF261" s="0"/>
      <c r="AG261" s="0"/>
      <c r="AH261" s="0"/>
      <c r="AI261" s="0"/>
      <c r="AJ261" s="0"/>
      <c r="AK261" s="0"/>
      <c r="AL261" s="0"/>
      <c r="AM261" s="0" t="e">
        <f aca="false">(AL261-AL260)/AL261*100</f>
        <v>#DIV/0!</v>
      </c>
      <c r="AN261" s="0" t="e">
        <f aca="false">(AK261-AK260)/AK261*100</f>
        <v>#DIV/0!</v>
      </c>
      <c r="AO261" s="0"/>
      <c r="AP261" s="0"/>
      <c r="AQ261" s="0"/>
      <c r="AR261" s="0"/>
      <c r="AS261" s="0"/>
      <c r="AT261" s="38"/>
      <c r="AU261" s="38"/>
      <c r="AV261" s="38"/>
      <c r="AW261" s="38"/>
      <c r="AX261" s="38"/>
      <c r="CL261" s="49"/>
      <c r="CM261" s="50"/>
    </row>
    <row r="262" customFormat="false" ht="15" hidden="false" customHeight="true" outlineLevel="0" collapsed="false">
      <c r="AE262" s="42"/>
      <c r="AF262" s="0"/>
      <c r="AG262" s="0"/>
      <c r="AH262" s="0"/>
      <c r="AI262" s="0"/>
      <c r="AJ262" s="0"/>
      <c r="AK262" s="0"/>
      <c r="AL262" s="0"/>
      <c r="AM262" s="0" t="e">
        <f aca="false">(AL262-AL261)/AL262*100</f>
        <v>#DIV/0!</v>
      </c>
      <c r="AN262" s="0" t="e">
        <f aca="false">(AK262-AK261)/AK262*100</f>
        <v>#DIV/0!</v>
      </c>
      <c r="AO262" s="0"/>
      <c r="AP262" s="0"/>
      <c r="AQ262" s="0"/>
      <c r="AR262" s="0"/>
      <c r="AS262" s="0"/>
      <c r="AT262" s="38"/>
      <c r="AU262" s="38"/>
      <c r="AV262" s="38"/>
      <c r="AW262" s="38"/>
      <c r="AX262" s="38"/>
      <c r="CL262" s="49"/>
      <c r="CM262" s="50"/>
    </row>
    <row r="263" customFormat="false" ht="15" hidden="false" customHeight="true" outlineLevel="0" collapsed="false">
      <c r="AE263" s="42"/>
      <c r="AF263" s="0"/>
      <c r="AG263" s="0"/>
      <c r="AH263" s="0"/>
      <c r="AI263" s="0"/>
      <c r="AJ263" s="0"/>
      <c r="AK263" s="0"/>
      <c r="AL263" s="0"/>
      <c r="AM263" s="0" t="e">
        <f aca="false">(AL263-AL262)/AL263*100</f>
        <v>#DIV/0!</v>
      </c>
      <c r="AN263" s="0" t="e">
        <f aca="false">(AK263-AK262)/AK263*100</f>
        <v>#DIV/0!</v>
      </c>
      <c r="AO263" s="0"/>
      <c r="AP263" s="0"/>
      <c r="AQ263" s="0"/>
      <c r="AR263" s="0"/>
      <c r="AS263" s="0"/>
      <c r="AT263" s="38"/>
      <c r="AU263" s="38"/>
      <c r="AV263" s="38"/>
      <c r="AW263" s="38"/>
      <c r="AX263" s="38"/>
      <c r="CL263" s="49"/>
      <c r="CM263" s="50"/>
    </row>
    <row r="264" customFormat="false" ht="15" hidden="false" customHeight="true" outlineLevel="0" collapsed="false">
      <c r="AE264" s="42"/>
      <c r="AF264" s="0"/>
      <c r="AG264" s="0"/>
      <c r="AH264" s="0"/>
      <c r="AI264" s="0"/>
      <c r="AJ264" s="0"/>
      <c r="AK264" s="0"/>
      <c r="AL264" s="0"/>
      <c r="AM264" s="0" t="e">
        <f aca="false">(AL264-AL263)/AL264*100</f>
        <v>#DIV/0!</v>
      </c>
      <c r="AN264" s="0" t="e">
        <f aca="false">(AK264-AK263)/AK264*100</f>
        <v>#DIV/0!</v>
      </c>
      <c r="AO264" s="0"/>
      <c r="AP264" s="0"/>
      <c r="AQ264" s="0"/>
      <c r="AR264" s="0"/>
      <c r="AS264" s="0"/>
      <c r="AT264" s="38"/>
      <c r="AU264" s="38"/>
      <c r="AV264" s="38"/>
      <c r="AW264" s="38"/>
      <c r="AX264" s="38"/>
      <c r="CL264" s="49"/>
      <c r="CM264" s="50"/>
    </row>
    <row r="265" customFormat="false" ht="15" hidden="false" customHeight="true" outlineLevel="0" collapsed="false">
      <c r="AE265" s="42"/>
      <c r="AF265" s="0"/>
      <c r="AG265" s="0"/>
      <c r="AH265" s="0"/>
      <c r="AI265" s="0"/>
      <c r="AJ265" s="0"/>
      <c r="AK265" s="0"/>
      <c r="AL265" s="0"/>
      <c r="AM265" s="0" t="e">
        <f aca="false">(AL265-AL264)/AL265*100</f>
        <v>#DIV/0!</v>
      </c>
      <c r="AN265" s="0" t="e">
        <f aca="false">(AK265-AK264)/AK265*100</f>
        <v>#DIV/0!</v>
      </c>
      <c r="AO265" s="0"/>
      <c r="AP265" s="0"/>
      <c r="AQ265" s="0"/>
      <c r="AR265" s="0"/>
      <c r="AS265" s="0"/>
      <c r="AT265" s="38"/>
      <c r="AU265" s="38"/>
      <c r="AV265" s="38"/>
      <c r="AW265" s="38"/>
      <c r="AX265" s="38"/>
      <c r="CL265" s="49"/>
      <c r="CM265" s="50"/>
    </row>
    <row r="266" customFormat="false" ht="15" hidden="false" customHeight="true" outlineLevel="0" collapsed="false">
      <c r="AE266" s="42"/>
      <c r="AF266" s="0"/>
      <c r="AG266" s="0"/>
      <c r="AH266" s="0"/>
      <c r="AI266" s="0"/>
      <c r="AJ266" s="0"/>
      <c r="AK266" s="0"/>
      <c r="AL266" s="0"/>
      <c r="AM266" s="0" t="e">
        <f aca="false">(AL266-AL265)/AL266*100</f>
        <v>#DIV/0!</v>
      </c>
      <c r="AN266" s="0" t="e">
        <f aca="false">(AK266-AK265)/AK266*100</f>
        <v>#DIV/0!</v>
      </c>
      <c r="AO266" s="0"/>
      <c r="AP266" s="0"/>
      <c r="AQ266" s="0"/>
      <c r="AR266" s="0"/>
      <c r="AS266" s="0"/>
      <c r="AT266" s="38"/>
      <c r="AU266" s="38"/>
      <c r="AV266" s="38"/>
      <c r="AW266" s="38"/>
      <c r="AX266" s="38"/>
      <c r="CL266" s="49"/>
      <c r="CM266" s="50"/>
    </row>
    <row r="267" customFormat="false" ht="15" hidden="false" customHeight="true" outlineLevel="0" collapsed="false">
      <c r="AE267" s="42"/>
      <c r="AF267" s="0"/>
      <c r="AG267" s="0"/>
      <c r="AH267" s="0"/>
      <c r="AI267" s="0"/>
      <c r="AJ267" s="0"/>
      <c r="AK267" s="0"/>
      <c r="AL267" s="0"/>
      <c r="AM267" s="0" t="e">
        <f aca="false">(AL267-AL266)/AL267*100</f>
        <v>#DIV/0!</v>
      </c>
      <c r="AN267" s="0" t="e">
        <f aca="false">(AK267-AK266)/AK267*100</f>
        <v>#DIV/0!</v>
      </c>
      <c r="AO267" s="0"/>
      <c r="AP267" s="0"/>
      <c r="AQ267" s="0"/>
      <c r="AR267" s="0"/>
      <c r="AS267" s="0"/>
      <c r="AT267" s="38"/>
      <c r="AU267" s="38"/>
      <c r="AV267" s="38"/>
      <c r="AW267" s="38"/>
      <c r="AX267" s="38"/>
      <c r="CL267" s="49"/>
      <c r="CM267" s="50"/>
    </row>
    <row r="268" customFormat="false" ht="15" hidden="false" customHeight="true" outlineLevel="0" collapsed="false">
      <c r="AE268" s="42"/>
      <c r="AF268" s="0"/>
      <c r="AG268" s="0"/>
      <c r="AH268" s="0"/>
      <c r="AI268" s="0"/>
      <c r="AJ268" s="0"/>
      <c r="AK268" s="0"/>
      <c r="AL268" s="0"/>
      <c r="AM268" s="0" t="e">
        <f aca="false">(AL268-AL267)/AL268*100</f>
        <v>#DIV/0!</v>
      </c>
      <c r="AN268" s="0" t="e">
        <f aca="false">(AK268-AK267)/AK268*100</f>
        <v>#DIV/0!</v>
      </c>
      <c r="AO268" s="0"/>
      <c r="AP268" s="0"/>
      <c r="AQ268" s="0"/>
      <c r="AR268" s="0"/>
      <c r="AS268" s="0"/>
      <c r="AT268" s="38"/>
      <c r="AU268" s="38"/>
      <c r="AV268" s="38"/>
      <c r="AW268" s="38"/>
      <c r="AX268" s="38"/>
      <c r="CL268" s="49"/>
      <c r="CM268" s="50"/>
    </row>
    <row r="269" customFormat="false" ht="15" hidden="false" customHeight="true" outlineLevel="0" collapsed="false">
      <c r="AE269" s="42"/>
      <c r="AF269" s="0"/>
      <c r="AG269" s="0"/>
      <c r="AH269" s="0"/>
      <c r="AI269" s="0"/>
      <c r="AJ269" s="0"/>
      <c r="AK269" s="0"/>
      <c r="AL269" s="0"/>
      <c r="AM269" s="0" t="e">
        <f aca="false">(AL269-AL268)/AL269*100</f>
        <v>#DIV/0!</v>
      </c>
      <c r="AN269" s="0" t="e">
        <f aca="false">(AK269-AK268)/AK269*100</f>
        <v>#DIV/0!</v>
      </c>
      <c r="AO269" s="0"/>
      <c r="AP269" s="0"/>
      <c r="AQ269" s="0"/>
      <c r="AR269" s="0"/>
      <c r="AS269" s="0"/>
      <c r="AT269" s="38"/>
      <c r="AU269" s="38"/>
      <c r="AV269" s="38"/>
      <c r="AW269" s="38"/>
      <c r="AX269" s="38"/>
      <c r="CL269" s="49"/>
      <c r="CM269" s="50"/>
    </row>
    <row r="270" customFormat="false" ht="15" hidden="false" customHeight="true" outlineLevel="0" collapsed="false">
      <c r="AE270" s="42"/>
      <c r="AF270" s="0"/>
      <c r="AG270" s="0"/>
      <c r="AH270" s="0"/>
      <c r="AI270" s="0"/>
      <c r="AJ270" s="0"/>
      <c r="AK270" s="0"/>
      <c r="AL270" s="0"/>
      <c r="AM270" s="0" t="e">
        <f aca="false">(AL270-AL269)/AL270*100</f>
        <v>#DIV/0!</v>
      </c>
      <c r="AN270" s="0" t="e">
        <f aca="false">(AK270-AK269)/AK270*100</f>
        <v>#DIV/0!</v>
      </c>
      <c r="AO270" s="0"/>
      <c r="AP270" s="0"/>
      <c r="AQ270" s="0"/>
      <c r="AR270" s="0"/>
      <c r="AS270" s="0"/>
      <c r="AT270" s="38"/>
      <c r="AU270" s="38"/>
      <c r="AV270" s="38"/>
      <c r="AW270" s="38"/>
      <c r="AX270" s="38"/>
      <c r="CL270" s="49"/>
      <c r="CM270" s="50"/>
    </row>
    <row r="271" customFormat="false" ht="15" hidden="false" customHeight="true" outlineLevel="0" collapsed="false">
      <c r="AE271" s="42"/>
      <c r="AF271" s="0"/>
      <c r="AG271" s="0"/>
      <c r="AH271" s="0"/>
      <c r="AI271" s="0"/>
      <c r="AJ271" s="0"/>
      <c r="AK271" s="0"/>
      <c r="AL271" s="0"/>
      <c r="AM271" s="0" t="e">
        <f aca="false">(AL271-AL270)/AL271*100</f>
        <v>#DIV/0!</v>
      </c>
      <c r="AN271" s="0" t="e">
        <f aca="false">(AK271-AK270)/AK271*100</f>
        <v>#DIV/0!</v>
      </c>
      <c r="AO271" s="0"/>
      <c r="AP271" s="0"/>
      <c r="AQ271" s="0"/>
      <c r="AR271" s="0"/>
      <c r="AS271" s="0"/>
      <c r="AT271" s="38"/>
      <c r="AU271" s="38"/>
      <c r="AV271" s="38"/>
      <c r="AW271" s="38"/>
      <c r="AX271" s="38"/>
      <c r="CL271" s="49"/>
      <c r="CM271" s="50"/>
    </row>
    <row r="272" customFormat="false" ht="15" hidden="false" customHeight="true" outlineLevel="0" collapsed="false">
      <c r="AE272" s="42"/>
      <c r="AF272" s="0"/>
      <c r="AG272" s="0"/>
      <c r="AH272" s="0"/>
      <c r="AI272" s="0"/>
      <c r="AJ272" s="0"/>
      <c r="AK272" s="0"/>
      <c r="AL272" s="0"/>
      <c r="AM272" s="0" t="e">
        <f aca="false">(AL272-AL271)/AL272*100</f>
        <v>#DIV/0!</v>
      </c>
      <c r="AN272" s="0" t="e">
        <f aca="false">(AK272-AK271)/AK272*100</f>
        <v>#DIV/0!</v>
      </c>
      <c r="AO272" s="0"/>
      <c r="AP272" s="0"/>
      <c r="AQ272" s="0"/>
      <c r="AR272" s="0"/>
      <c r="AS272" s="0"/>
      <c r="AT272" s="38"/>
      <c r="AU272" s="38"/>
      <c r="AV272" s="38"/>
      <c r="AW272" s="38"/>
      <c r="AX272" s="38"/>
      <c r="CL272" s="49"/>
      <c r="CM272" s="50"/>
    </row>
    <row r="273" customFormat="false" ht="15" hidden="false" customHeight="true" outlineLevel="0" collapsed="false">
      <c r="AE273" s="42"/>
      <c r="AF273" s="0"/>
      <c r="AG273" s="0"/>
      <c r="AH273" s="0"/>
      <c r="AI273" s="0"/>
      <c r="AJ273" s="0"/>
      <c r="AK273" s="0"/>
      <c r="AL273" s="0"/>
      <c r="AM273" s="0" t="e">
        <f aca="false">(AL273-AL272)/AL273*100</f>
        <v>#DIV/0!</v>
      </c>
      <c r="AN273" s="0" t="e">
        <f aca="false">(AK273-AK272)/AK273*100</f>
        <v>#DIV/0!</v>
      </c>
      <c r="AO273" s="0"/>
      <c r="AP273" s="0"/>
      <c r="AQ273" s="0"/>
      <c r="AR273" s="0"/>
      <c r="AS273" s="0"/>
      <c r="AT273" s="38"/>
      <c r="AU273" s="38"/>
      <c r="AV273" s="38"/>
      <c r="AW273" s="38"/>
      <c r="AX273" s="38"/>
      <c r="CL273" s="49"/>
      <c r="CM273" s="50"/>
    </row>
    <row r="274" customFormat="false" ht="15" hidden="false" customHeight="true" outlineLevel="0" collapsed="false">
      <c r="AE274" s="42"/>
      <c r="AF274" s="0"/>
      <c r="AG274" s="0"/>
      <c r="AH274" s="0"/>
      <c r="AI274" s="0"/>
      <c r="AJ274" s="0"/>
      <c r="AK274" s="0"/>
      <c r="AL274" s="0"/>
      <c r="AM274" s="0" t="e">
        <f aca="false">(AL274-AL273)/AL274*100</f>
        <v>#DIV/0!</v>
      </c>
      <c r="AN274" s="0" t="e">
        <f aca="false">(AK274-AK273)/AK274*100</f>
        <v>#DIV/0!</v>
      </c>
      <c r="AO274" s="0"/>
      <c r="AP274" s="0"/>
      <c r="AQ274" s="0"/>
      <c r="AR274" s="0"/>
      <c r="AS274" s="0"/>
      <c r="AT274" s="38"/>
      <c r="AU274" s="38"/>
      <c r="AV274" s="38"/>
      <c r="AW274" s="38"/>
      <c r="AX274" s="38"/>
      <c r="CL274" s="49"/>
      <c r="CM274" s="50"/>
    </row>
    <row r="275" customFormat="false" ht="15" hidden="false" customHeight="true" outlineLevel="0" collapsed="false">
      <c r="AE275" s="42"/>
      <c r="AF275" s="0"/>
      <c r="AG275" s="0"/>
      <c r="AH275" s="0"/>
      <c r="AI275" s="0"/>
      <c r="AJ275" s="0"/>
      <c r="AK275" s="0"/>
      <c r="AL275" s="0"/>
      <c r="AM275" s="0" t="e">
        <f aca="false">(AL275-AL274)/AL275*100</f>
        <v>#DIV/0!</v>
      </c>
      <c r="AN275" s="0" t="e">
        <f aca="false">(AK275-AK274)/AK275*100</f>
        <v>#DIV/0!</v>
      </c>
      <c r="AO275" s="0"/>
      <c r="AP275" s="0"/>
      <c r="AQ275" s="0"/>
      <c r="AR275" s="0"/>
      <c r="AS275" s="0"/>
      <c r="AT275" s="38"/>
      <c r="AU275" s="38"/>
      <c r="AV275" s="38"/>
      <c r="AW275" s="38"/>
      <c r="AX275" s="38"/>
      <c r="CL275" s="49"/>
      <c r="CM275" s="50"/>
    </row>
    <row r="276" customFormat="false" ht="15" hidden="false" customHeight="true" outlineLevel="0" collapsed="false">
      <c r="AE276" s="42"/>
      <c r="AF276" s="0"/>
      <c r="AG276" s="0"/>
      <c r="AH276" s="0"/>
      <c r="AI276" s="0"/>
      <c r="AJ276" s="0"/>
      <c r="AK276" s="0"/>
      <c r="AL276" s="0"/>
      <c r="AM276" s="0" t="e">
        <f aca="false">(AL276-AL275)/AL276*100</f>
        <v>#DIV/0!</v>
      </c>
      <c r="AN276" s="0" t="e">
        <f aca="false">(AK276-AK275)/AK276*100</f>
        <v>#DIV/0!</v>
      </c>
      <c r="AO276" s="0"/>
      <c r="AP276" s="0"/>
      <c r="AQ276" s="0"/>
      <c r="AR276" s="0"/>
      <c r="AS276" s="0"/>
      <c r="AT276" s="38"/>
      <c r="AU276" s="38"/>
      <c r="AV276" s="38"/>
      <c r="AW276" s="38"/>
      <c r="AX276" s="38"/>
      <c r="CL276" s="49"/>
      <c r="CM276" s="50"/>
    </row>
    <row r="277" customFormat="false" ht="15" hidden="false" customHeight="true" outlineLevel="0" collapsed="false">
      <c r="AE277" s="42"/>
      <c r="AF277" s="0"/>
      <c r="AG277" s="0"/>
      <c r="AH277" s="0"/>
      <c r="AI277" s="0"/>
      <c r="AJ277" s="0"/>
      <c r="AK277" s="0"/>
      <c r="AL277" s="0"/>
      <c r="AM277" s="0" t="e">
        <f aca="false">(AL277-AL276)/AL277*100</f>
        <v>#DIV/0!</v>
      </c>
      <c r="AN277" s="0" t="e">
        <f aca="false">(AK277-AK276)/AK277*100</f>
        <v>#DIV/0!</v>
      </c>
      <c r="AO277" s="0"/>
      <c r="AP277" s="0"/>
      <c r="AQ277" s="0"/>
      <c r="AR277" s="0"/>
      <c r="AS277" s="0"/>
      <c r="AT277" s="38"/>
      <c r="AU277" s="38"/>
      <c r="AV277" s="38"/>
      <c r="AW277" s="38"/>
      <c r="AX277" s="38"/>
      <c r="CL277" s="49"/>
      <c r="CM277" s="50"/>
    </row>
    <row r="278" customFormat="false" ht="15" hidden="false" customHeight="true" outlineLevel="0" collapsed="false">
      <c r="AE278" s="42"/>
      <c r="AF278" s="0"/>
      <c r="AG278" s="0"/>
      <c r="AH278" s="0"/>
      <c r="AI278" s="0"/>
      <c r="AJ278" s="0"/>
      <c r="AK278" s="0"/>
      <c r="AL278" s="0"/>
      <c r="AM278" s="0" t="e">
        <f aca="false">(AL278-AL277)/AL278*100</f>
        <v>#DIV/0!</v>
      </c>
      <c r="AN278" s="0" t="e">
        <f aca="false">(AK278-AK277)/AK278*100</f>
        <v>#DIV/0!</v>
      </c>
      <c r="AO278" s="0"/>
      <c r="AP278" s="0"/>
      <c r="AQ278" s="0"/>
      <c r="AR278" s="0"/>
      <c r="AS278" s="0"/>
      <c r="AT278" s="38"/>
      <c r="AU278" s="38"/>
      <c r="AV278" s="38"/>
      <c r="AW278" s="38"/>
      <c r="AX278" s="38"/>
      <c r="CL278" s="49"/>
      <c r="CM278" s="50"/>
    </row>
    <row r="279" customFormat="false" ht="15" hidden="false" customHeight="true" outlineLevel="0" collapsed="false">
      <c r="AE279" s="42"/>
      <c r="AF279" s="0"/>
      <c r="AG279" s="0"/>
      <c r="AH279" s="0"/>
      <c r="AI279" s="0"/>
      <c r="AJ279" s="0"/>
      <c r="AK279" s="0"/>
      <c r="AL279" s="0"/>
      <c r="AM279" s="0" t="e">
        <f aca="false">(AL279-AL278)/AL279*100</f>
        <v>#DIV/0!</v>
      </c>
      <c r="AN279" s="0" t="e">
        <f aca="false">(AK279-AK278)/AK279*100</f>
        <v>#DIV/0!</v>
      </c>
      <c r="AO279" s="0"/>
      <c r="AP279" s="0"/>
      <c r="AQ279" s="0"/>
      <c r="AR279" s="0"/>
      <c r="AS279" s="0"/>
      <c r="AT279" s="38"/>
      <c r="AU279" s="38"/>
      <c r="AV279" s="38"/>
      <c r="AW279" s="38"/>
      <c r="AX279" s="38"/>
      <c r="CL279" s="49"/>
      <c r="CM279" s="50"/>
    </row>
    <row r="280" customFormat="false" ht="15" hidden="false" customHeight="true" outlineLevel="0" collapsed="false">
      <c r="AE280" s="42"/>
      <c r="AF280" s="0"/>
      <c r="AG280" s="0"/>
      <c r="AH280" s="0"/>
      <c r="AI280" s="0"/>
      <c r="AJ280" s="0"/>
      <c r="AK280" s="0"/>
      <c r="AL280" s="0"/>
      <c r="AM280" s="0" t="e">
        <f aca="false">(AL280-AL279)/AL280*100</f>
        <v>#DIV/0!</v>
      </c>
      <c r="AN280" s="0" t="e">
        <f aca="false">(AK280-AK279)/AK280*100</f>
        <v>#DIV/0!</v>
      </c>
      <c r="AO280" s="0"/>
      <c r="AP280" s="0"/>
      <c r="AQ280" s="0"/>
      <c r="AR280" s="0"/>
      <c r="AS280" s="0"/>
      <c r="AT280" s="38"/>
      <c r="AU280" s="38"/>
      <c r="AV280" s="38"/>
      <c r="AW280" s="38"/>
      <c r="AX280" s="38"/>
      <c r="CL280" s="49"/>
      <c r="CM280" s="50"/>
    </row>
    <row r="281" customFormat="false" ht="15" hidden="false" customHeight="true" outlineLevel="0" collapsed="false">
      <c r="AE281" s="42"/>
      <c r="AF281" s="0"/>
      <c r="AG281" s="0"/>
      <c r="AH281" s="0"/>
      <c r="AI281" s="0"/>
      <c r="AJ281" s="0"/>
      <c r="AK281" s="0"/>
      <c r="AL281" s="0"/>
      <c r="AM281" s="0" t="e">
        <f aca="false">(AL281-AL280)/AL281*100</f>
        <v>#DIV/0!</v>
      </c>
      <c r="AN281" s="0" t="e">
        <f aca="false">(AK281-AK280)/AK281*100</f>
        <v>#DIV/0!</v>
      </c>
      <c r="AO281" s="0"/>
      <c r="AP281" s="0"/>
      <c r="AQ281" s="0"/>
      <c r="AR281" s="0"/>
      <c r="AS281" s="0"/>
      <c r="AT281" s="38"/>
      <c r="AU281" s="38"/>
      <c r="AV281" s="38"/>
      <c r="AW281" s="38"/>
      <c r="AX281" s="38"/>
      <c r="CL281" s="49"/>
      <c r="CM281" s="50"/>
    </row>
    <row r="282" customFormat="false" ht="15" hidden="false" customHeight="true" outlineLevel="0" collapsed="false">
      <c r="AE282" s="42"/>
      <c r="AF282" s="0"/>
      <c r="AG282" s="0"/>
      <c r="AH282" s="0"/>
      <c r="AI282" s="0"/>
      <c r="AJ282" s="0"/>
      <c r="AK282" s="0"/>
      <c r="AL282" s="0"/>
      <c r="AM282" s="0" t="e">
        <f aca="false">(AL282-AL281)/AL282*100</f>
        <v>#DIV/0!</v>
      </c>
      <c r="AN282" s="0" t="e">
        <f aca="false">(AK282-AK281)/AK282*100</f>
        <v>#DIV/0!</v>
      </c>
      <c r="AO282" s="0"/>
      <c r="AP282" s="0"/>
      <c r="AQ282" s="0"/>
      <c r="AR282" s="0"/>
      <c r="AS282" s="0"/>
      <c r="AT282" s="38"/>
      <c r="AU282" s="38"/>
      <c r="AV282" s="38"/>
      <c r="AW282" s="38"/>
      <c r="AX282" s="38"/>
      <c r="CL282" s="49"/>
      <c r="CM282" s="50"/>
    </row>
    <row r="283" customFormat="false" ht="15" hidden="false" customHeight="true" outlineLevel="0" collapsed="false">
      <c r="AE283" s="42"/>
      <c r="AF283" s="0"/>
      <c r="AG283" s="0"/>
      <c r="AH283" s="0"/>
      <c r="AI283" s="0"/>
      <c r="AJ283" s="0"/>
      <c r="AK283" s="0"/>
      <c r="AL283" s="0"/>
      <c r="AM283" s="0" t="e">
        <f aca="false">(AL283-AL282)/AL283*100</f>
        <v>#DIV/0!</v>
      </c>
      <c r="AN283" s="0" t="e">
        <f aca="false">(AK283-AK282)/AK283*100</f>
        <v>#DIV/0!</v>
      </c>
      <c r="AO283" s="0"/>
      <c r="AP283" s="0"/>
      <c r="AQ283" s="0"/>
      <c r="AR283" s="0"/>
      <c r="AS283" s="0"/>
      <c r="AT283" s="38"/>
      <c r="AU283" s="38"/>
      <c r="AV283" s="38"/>
      <c r="AW283" s="38"/>
      <c r="AX283" s="38"/>
      <c r="CL283" s="49"/>
      <c r="CM283" s="50"/>
    </row>
    <row r="284" customFormat="false" ht="15" hidden="false" customHeight="true" outlineLevel="0" collapsed="false">
      <c r="AE284" s="42"/>
      <c r="AF284" s="0"/>
      <c r="AG284" s="0"/>
      <c r="AH284" s="0"/>
      <c r="AI284" s="0"/>
      <c r="AJ284" s="0"/>
      <c r="AK284" s="0"/>
      <c r="AL284" s="0"/>
      <c r="AM284" s="0" t="e">
        <f aca="false">(AL284-AL283)/AL284*100</f>
        <v>#DIV/0!</v>
      </c>
      <c r="AN284" s="0" t="e">
        <f aca="false">(AK284-AK283)/AK284*100</f>
        <v>#DIV/0!</v>
      </c>
      <c r="AO284" s="0"/>
      <c r="AP284" s="0"/>
      <c r="AQ284" s="0"/>
      <c r="AR284" s="0"/>
      <c r="AS284" s="0"/>
      <c r="AT284" s="38"/>
      <c r="AU284" s="38"/>
      <c r="AV284" s="38"/>
      <c r="AW284" s="38"/>
      <c r="AX284" s="38"/>
      <c r="CL284" s="49"/>
      <c r="CM284" s="50"/>
    </row>
    <row r="285" customFormat="false" ht="15" hidden="false" customHeight="true" outlineLevel="0" collapsed="false">
      <c r="AE285" s="42"/>
      <c r="AF285" s="0"/>
      <c r="AG285" s="0"/>
      <c r="AH285" s="0"/>
      <c r="AI285" s="0"/>
      <c r="AJ285" s="0"/>
      <c r="AK285" s="0"/>
      <c r="AL285" s="0"/>
      <c r="AM285" s="0" t="e">
        <f aca="false">(AL285-AL284)/AL285*100</f>
        <v>#DIV/0!</v>
      </c>
      <c r="AN285" s="0" t="e">
        <f aca="false">(AK285-AK284)/AK285*100</f>
        <v>#DIV/0!</v>
      </c>
      <c r="AO285" s="0"/>
      <c r="AP285" s="0"/>
      <c r="AQ285" s="0"/>
      <c r="AR285" s="0"/>
      <c r="AS285" s="0"/>
      <c r="AT285" s="38"/>
      <c r="AU285" s="38"/>
      <c r="AV285" s="38"/>
      <c r="AW285" s="38"/>
      <c r="AX285" s="38"/>
      <c r="CL285" s="49"/>
      <c r="CM285" s="50"/>
    </row>
    <row r="286" customFormat="false" ht="15" hidden="false" customHeight="true" outlineLevel="0" collapsed="false">
      <c r="AE286" s="42"/>
      <c r="AF286" s="0"/>
      <c r="AG286" s="0"/>
      <c r="AH286" s="0"/>
      <c r="AI286" s="0"/>
      <c r="AJ286" s="0"/>
      <c r="AK286" s="0"/>
      <c r="AL286" s="0"/>
      <c r="AM286" s="0" t="e">
        <f aca="false">(AL286-AL285)/AL286*100</f>
        <v>#DIV/0!</v>
      </c>
      <c r="AN286" s="0" t="e">
        <f aca="false">(AK286-AK285)/AK286*100</f>
        <v>#DIV/0!</v>
      </c>
      <c r="AO286" s="0"/>
      <c r="AP286" s="0"/>
      <c r="AQ286" s="0"/>
      <c r="AR286" s="0"/>
      <c r="AS286" s="0"/>
      <c r="AT286" s="38"/>
      <c r="AU286" s="38"/>
      <c r="AV286" s="38"/>
      <c r="AW286" s="38"/>
      <c r="AX286" s="38"/>
      <c r="CL286" s="49"/>
      <c r="CM286" s="50"/>
    </row>
    <row r="287" customFormat="false" ht="15" hidden="false" customHeight="true" outlineLevel="0" collapsed="false">
      <c r="AE287" s="42"/>
      <c r="AF287" s="0"/>
      <c r="AG287" s="0"/>
      <c r="AH287" s="0"/>
      <c r="AI287" s="0"/>
      <c r="AJ287" s="0"/>
      <c r="AK287" s="0"/>
      <c r="AL287" s="0"/>
      <c r="AM287" s="0" t="e">
        <f aca="false">(AL287-AL286)/AL287*100</f>
        <v>#DIV/0!</v>
      </c>
      <c r="AN287" s="0" t="e">
        <f aca="false">(AK287-AK286)/AK287*100</f>
        <v>#DIV/0!</v>
      </c>
      <c r="AO287" s="0"/>
      <c r="AP287" s="0"/>
      <c r="AQ287" s="0"/>
      <c r="AR287" s="0"/>
      <c r="AS287" s="0"/>
      <c r="AT287" s="38"/>
      <c r="AU287" s="38"/>
      <c r="AV287" s="38"/>
      <c r="AW287" s="38"/>
      <c r="AX287" s="38"/>
      <c r="CL287" s="49"/>
      <c r="CM287" s="50"/>
    </row>
    <row r="288" customFormat="false" ht="15" hidden="false" customHeight="true" outlineLevel="0" collapsed="false">
      <c r="AE288" s="42"/>
      <c r="AF288" s="0"/>
      <c r="AG288" s="0"/>
      <c r="AH288" s="0"/>
      <c r="AI288" s="0"/>
      <c r="AJ288" s="0"/>
      <c r="AK288" s="0"/>
      <c r="AL288" s="0"/>
      <c r="AM288" s="0" t="e">
        <f aca="false">(AL288-AL287)/AL288*100</f>
        <v>#DIV/0!</v>
      </c>
      <c r="AN288" s="0" t="e">
        <f aca="false">(AK288-AK287)/AK288*100</f>
        <v>#DIV/0!</v>
      </c>
      <c r="AO288" s="0"/>
      <c r="AP288" s="0"/>
      <c r="AQ288" s="0"/>
      <c r="AR288" s="0"/>
      <c r="AS288" s="0"/>
      <c r="AT288" s="38"/>
      <c r="AU288" s="38"/>
      <c r="AV288" s="38"/>
      <c r="AW288" s="38"/>
      <c r="AX288" s="38"/>
      <c r="CL288" s="49"/>
      <c r="CM288" s="50"/>
    </row>
    <row r="289" customFormat="false" ht="15" hidden="false" customHeight="true" outlineLevel="0" collapsed="false">
      <c r="AE289" s="42"/>
      <c r="AF289" s="0"/>
      <c r="AG289" s="0"/>
      <c r="AH289" s="0"/>
      <c r="AI289" s="0"/>
      <c r="AJ289" s="0"/>
      <c r="AK289" s="0"/>
      <c r="AL289" s="0"/>
      <c r="AM289" s="0" t="e">
        <f aca="false">(AL289-AL288)/AL289*100</f>
        <v>#DIV/0!</v>
      </c>
      <c r="AN289" s="0" t="e">
        <f aca="false">(AK289-AK288)/AK289*100</f>
        <v>#DIV/0!</v>
      </c>
      <c r="AO289" s="0"/>
      <c r="AP289" s="0"/>
      <c r="AQ289" s="0"/>
      <c r="AR289" s="0"/>
      <c r="AS289" s="0"/>
      <c r="AT289" s="38"/>
      <c r="AU289" s="38"/>
      <c r="AV289" s="38"/>
      <c r="AW289" s="38"/>
      <c r="AX289" s="38"/>
      <c r="CL289" s="49"/>
      <c r="CM289" s="50"/>
    </row>
    <row r="290" customFormat="false" ht="16" hidden="false" customHeight="false" outlineLevel="0" collapsed="false">
      <c r="AE290" s="42"/>
      <c r="AF290" s="0"/>
      <c r="AG290" s="0"/>
      <c r="AH290" s="0"/>
      <c r="AI290" s="0"/>
      <c r="AJ290" s="0"/>
      <c r="AK290" s="0"/>
      <c r="AL290" s="0"/>
      <c r="AM290" s="0" t="e">
        <f aca="false">(AL290-AL289)/AL290*100</f>
        <v>#DIV/0!</v>
      </c>
      <c r="AN290" s="0" t="e">
        <f aca="false">(AK290-AK289)/AK290*100</f>
        <v>#DIV/0!</v>
      </c>
      <c r="AO290" s="0"/>
      <c r="AP290" s="0"/>
      <c r="AQ290" s="0"/>
      <c r="AR290" s="0"/>
      <c r="AS290" s="0"/>
      <c r="AT290" s="38"/>
      <c r="AU290" s="38"/>
      <c r="AV290" s="38"/>
      <c r="AW290" s="38"/>
      <c r="AX290" s="38"/>
      <c r="CL290" s="49"/>
      <c r="CM290" s="50"/>
    </row>
    <row r="291" customFormat="false" ht="16" hidden="false" customHeight="false" outlineLevel="0" collapsed="false">
      <c r="AE291" s="42"/>
      <c r="AF291" s="0"/>
      <c r="AG291" s="0"/>
      <c r="AH291" s="0"/>
      <c r="AI291" s="0"/>
      <c r="AJ291" s="0"/>
      <c r="AK291" s="0"/>
      <c r="AL291" s="0"/>
      <c r="AM291" s="0" t="e">
        <f aca="false">(AL291-AL290)/AL291*100</f>
        <v>#DIV/0!</v>
      </c>
      <c r="AN291" s="0" t="e">
        <f aca="false">(AK291-AK290)/AK291*100</f>
        <v>#DIV/0!</v>
      </c>
      <c r="AO291" s="0"/>
      <c r="AP291" s="0"/>
      <c r="AQ291" s="0"/>
      <c r="AR291" s="0"/>
      <c r="AS291" s="0"/>
      <c r="AT291" s="38"/>
      <c r="AU291" s="38"/>
      <c r="AV291" s="38"/>
      <c r="AW291" s="38"/>
      <c r="AX291" s="38"/>
      <c r="CL291" s="49"/>
      <c r="CM291" s="50"/>
    </row>
    <row r="292" customFormat="false" ht="16" hidden="false" customHeight="false" outlineLevel="0" collapsed="false">
      <c r="AE292" s="42"/>
      <c r="AF292" s="0"/>
      <c r="AG292" s="0"/>
      <c r="AH292" s="0"/>
      <c r="AI292" s="0"/>
      <c r="AJ292" s="0"/>
      <c r="AK292" s="0"/>
      <c r="AL292" s="0"/>
      <c r="AM292" s="0" t="e">
        <f aca="false">(AL292-AL291)/AL292*100</f>
        <v>#DIV/0!</v>
      </c>
      <c r="AN292" s="0" t="e">
        <f aca="false">(AK292-AK291)/AK292*100</f>
        <v>#DIV/0!</v>
      </c>
      <c r="AO292" s="0"/>
      <c r="AP292" s="0"/>
      <c r="AQ292" s="0"/>
      <c r="AR292" s="0"/>
      <c r="AS292" s="0"/>
      <c r="AT292" s="38"/>
      <c r="AU292" s="38"/>
      <c r="AV292" s="38"/>
      <c r="AW292" s="38"/>
      <c r="AX292" s="38"/>
      <c r="CL292" s="49"/>
      <c r="CM292" s="50"/>
    </row>
    <row r="293" customFormat="false" ht="16" hidden="false" customHeight="false" outlineLevel="0" collapsed="false">
      <c r="AE293" s="42"/>
      <c r="AF293" s="0"/>
      <c r="AG293" s="0"/>
      <c r="AH293" s="0"/>
      <c r="AI293" s="0"/>
      <c r="AJ293" s="0"/>
      <c r="AK293" s="0"/>
      <c r="AL293" s="0"/>
      <c r="AM293" s="0" t="e">
        <f aca="false">(AL293-AL292)/AL293*100</f>
        <v>#DIV/0!</v>
      </c>
      <c r="AN293" s="0" t="e">
        <f aca="false">(AK293-AK292)/AK293*100</f>
        <v>#DIV/0!</v>
      </c>
      <c r="AO293" s="0"/>
      <c r="AP293" s="0"/>
      <c r="AQ293" s="0"/>
      <c r="AR293" s="0"/>
      <c r="AS293" s="0"/>
      <c r="AT293" s="38"/>
      <c r="AU293" s="38"/>
      <c r="AV293" s="38"/>
      <c r="AW293" s="38"/>
      <c r="AX293" s="38"/>
      <c r="CL293" s="49"/>
      <c r="CM293" s="50"/>
    </row>
    <row r="294" customFormat="false" ht="16" hidden="false" customHeight="false" outlineLevel="0" collapsed="false">
      <c r="AE294" s="42"/>
      <c r="AF294" s="0"/>
      <c r="AG294" s="0"/>
      <c r="AH294" s="0"/>
      <c r="AI294" s="0"/>
      <c r="AJ294" s="0"/>
      <c r="AK294" s="0"/>
      <c r="AL294" s="0"/>
      <c r="AM294" s="0" t="e">
        <f aca="false">(AL294-AL293)/AL294*100</f>
        <v>#DIV/0!</v>
      </c>
      <c r="AN294" s="0" t="e">
        <f aca="false">(AK294-AK293)/AK294*100</f>
        <v>#DIV/0!</v>
      </c>
      <c r="AO294" s="0"/>
      <c r="AP294" s="0"/>
      <c r="AQ294" s="0"/>
      <c r="AR294" s="0"/>
      <c r="AS294" s="0"/>
      <c r="AT294" s="38"/>
      <c r="AU294" s="38"/>
      <c r="AV294" s="38"/>
      <c r="AW294" s="38"/>
      <c r="AX294" s="38"/>
      <c r="CL294" s="49"/>
      <c r="CM294" s="50"/>
    </row>
    <row r="295" customFormat="false" ht="16" hidden="false" customHeight="false" outlineLevel="0" collapsed="false">
      <c r="AE295" s="42"/>
      <c r="AF295" s="0"/>
      <c r="AG295" s="0"/>
      <c r="AH295" s="0"/>
      <c r="AI295" s="0"/>
      <c r="AJ295" s="0"/>
      <c r="AK295" s="0"/>
      <c r="AL295" s="0"/>
      <c r="AM295" s="0" t="e">
        <f aca="false">(AL295-AL294)/AL295*100</f>
        <v>#DIV/0!</v>
      </c>
      <c r="AN295" s="0" t="e">
        <f aca="false">(AK295-AK294)/AK295*100</f>
        <v>#DIV/0!</v>
      </c>
      <c r="AO295" s="0"/>
      <c r="AP295" s="0"/>
      <c r="AQ295" s="0"/>
      <c r="AR295" s="0"/>
      <c r="AS295" s="0"/>
      <c r="AT295" s="38"/>
      <c r="AU295" s="38"/>
      <c r="AV295" s="38"/>
      <c r="AW295" s="38"/>
      <c r="AX295" s="38"/>
      <c r="CL295" s="49"/>
      <c r="CM295" s="50"/>
    </row>
    <row r="296" customFormat="false" ht="16" hidden="false" customHeight="false" outlineLevel="0" collapsed="false">
      <c r="AE296" s="42"/>
      <c r="AF296" s="0"/>
      <c r="AG296" s="0"/>
      <c r="AH296" s="0"/>
      <c r="AI296" s="0"/>
      <c r="AJ296" s="0"/>
      <c r="AK296" s="0"/>
      <c r="AL296" s="0"/>
      <c r="AM296" s="0" t="e">
        <f aca="false">(AL296-AL295)/AL296*100</f>
        <v>#DIV/0!</v>
      </c>
      <c r="AN296" s="0" t="e">
        <f aca="false">(AK296-AK295)/AK296*100</f>
        <v>#DIV/0!</v>
      </c>
      <c r="AO296" s="0"/>
      <c r="AP296" s="0"/>
      <c r="AQ296" s="0"/>
      <c r="AR296" s="0"/>
      <c r="AS296" s="0"/>
      <c r="AT296" s="38"/>
      <c r="AU296" s="38"/>
      <c r="AV296" s="38"/>
      <c r="AW296" s="38"/>
      <c r="AX296" s="38"/>
      <c r="CL296" s="49"/>
      <c r="CM296" s="50"/>
    </row>
    <row r="297" customFormat="false" ht="16" hidden="false" customHeight="false" outlineLevel="0" collapsed="false">
      <c r="AE297" s="42"/>
      <c r="AF297" s="0"/>
      <c r="AG297" s="0"/>
      <c r="AH297" s="0"/>
      <c r="AI297" s="0"/>
      <c r="AJ297" s="0"/>
      <c r="AK297" s="0"/>
      <c r="AL297" s="0"/>
      <c r="AM297" s="0" t="e">
        <f aca="false">(AL297-AL296)/AL297*100</f>
        <v>#DIV/0!</v>
      </c>
      <c r="AN297" s="0" t="e">
        <f aca="false">(AK297-AK296)/AK297*100</f>
        <v>#DIV/0!</v>
      </c>
      <c r="AO297" s="0"/>
      <c r="AP297" s="0"/>
      <c r="AQ297" s="0"/>
      <c r="AR297" s="0"/>
      <c r="AS297" s="0"/>
      <c r="AT297" s="38"/>
      <c r="AU297" s="38"/>
      <c r="AV297" s="38"/>
      <c r="AW297" s="38"/>
      <c r="AX297" s="38"/>
      <c r="CL297" s="49"/>
      <c r="CM297" s="50"/>
    </row>
    <row r="298" customFormat="false" ht="16" hidden="false" customHeight="false" outlineLevel="0" collapsed="false">
      <c r="AE298" s="42"/>
      <c r="AF298" s="0"/>
      <c r="AG298" s="0"/>
      <c r="AH298" s="0"/>
      <c r="AI298" s="0"/>
      <c r="AJ298" s="0"/>
      <c r="AK298" s="0"/>
      <c r="AL298" s="0"/>
      <c r="AM298" s="0" t="e">
        <f aca="false">(AL298-AL297)/AL298*100</f>
        <v>#DIV/0!</v>
      </c>
      <c r="AN298" s="0" t="e">
        <f aca="false">(AK298-AK297)/AK298*100</f>
        <v>#DIV/0!</v>
      </c>
      <c r="AO298" s="0"/>
      <c r="AP298" s="0"/>
      <c r="AQ298" s="0"/>
      <c r="AR298" s="0"/>
      <c r="AS298" s="0"/>
      <c r="AT298" s="38"/>
      <c r="AU298" s="38"/>
      <c r="AV298" s="38"/>
      <c r="AW298" s="38"/>
      <c r="AX298" s="38"/>
      <c r="CL298" s="49"/>
      <c r="CM298" s="50"/>
    </row>
    <row r="299" customFormat="false" ht="16" hidden="false" customHeight="false" outlineLevel="0" collapsed="false">
      <c r="AE299" s="42"/>
      <c r="AF299" s="0"/>
      <c r="AG299" s="0"/>
      <c r="AH299" s="0"/>
      <c r="AI299" s="0"/>
      <c r="AJ299" s="0"/>
      <c r="AK299" s="0"/>
      <c r="AL299" s="0"/>
      <c r="AM299" s="0" t="e">
        <f aca="false">(AL299-AL298)/AL299*100</f>
        <v>#DIV/0!</v>
      </c>
      <c r="AN299" s="0" t="e">
        <f aca="false">(AK299-AK298)/AK299*100</f>
        <v>#DIV/0!</v>
      </c>
      <c r="AO299" s="0"/>
      <c r="AP299" s="0"/>
      <c r="AQ299" s="0"/>
      <c r="AR299" s="0"/>
      <c r="AS299" s="0"/>
      <c r="AT299" s="38"/>
      <c r="AU299" s="38"/>
      <c r="AV299" s="38"/>
      <c r="AW299" s="38"/>
      <c r="AX299" s="38"/>
      <c r="CL299" s="49"/>
      <c r="CM299" s="50"/>
    </row>
    <row r="300" customFormat="false" ht="16" hidden="false" customHeight="false" outlineLevel="0" collapsed="false">
      <c r="AE300" s="42"/>
      <c r="AF300" s="0"/>
      <c r="AG300" s="0"/>
      <c r="AH300" s="0"/>
      <c r="AI300" s="0"/>
      <c r="AJ300" s="0"/>
      <c r="AK300" s="0"/>
      <c r="AL300" s="0"/>
      <c r="AM300" s="0" t="e">
        <f aca="false">(AL300-AL299)/AL300*100</f>
        <v>#DIV/0!</v>
      </c>
      <c r="AN300" s="0" t="e">
        <f aca="false">(AK300-AK299)/AK300*100</f>
        <v>#DIV/0!</v>
      </c>
      <c r="AO300" s="0"/>
      <c r="AP300" s="0"/>
      <c r="AQ300" s="0"/>
      <c r="AR300" s="0"/>
      <c r="AS300" s="0"/>
      <c r="AT300" s="38"/>
      <c r="AU300" s="38"/>
      <c r="AV300" s="38"/>
      <c r="AW300" s="38"/>
      <c r="AX300" s="38"/>
      <c r="CL300" s="49"/>
      <c r="CM300" s="50"/>
    </row>
    <row r="301" customFormat="false" ht="16" hidden="false" customHeight="false" outlineLevel="0" collapsed="false">
      <c r="AE301" s="42"/>
      <c r="AF301" s="0"/>
      <c r="AG301" s="0"/>
      <c r="AH301" s="0"/>
      <c r="AI301" s="0"/>
      <c r="AJ301" s="0"/>
      <c r="AK301" s="0"/>
      <c r="AL301" s="0"/>
      <c r="AM301" s="0" t="e">
        <f aca="false">(AL301-AL300)/AL301*100</f>
        <v>#DIV/0!</v>
      </c>
      <c r="AN301" s="0" t="e">
        <f aca="false">(AK301-AK300)/AK301*100</f>
        <v>#DIV/0!</v>
      </c>
      <c r="AO301" s="0"/>
      <c r="AP301" s="0"/>
      <c r="AQ301" s="0"/>
      <c r="AR301" s="0"/>
      <c r="AS301" s="0"/>
      <c r="AT301" s="38"/>
      <c r="AU301" s="38"/>
      <c r="AV301" s="38"/>
      <c r="AW301" s="38"/>
      <c r="AX301" s="38"/>
      <c r="CL301" s="49"/>
      <c r="CM301" s="50"/>
    </row>
    <row r="302" customFormat="false" ht="16" hidden="false" customHeight="false" outlineLevel="0" collapsed="false">
      <c r="AE302" s="42"/>
      <c r="AF302" s="0"/>
      <c r="AG302" s="0"/>
      <c r="AH302" s="0"/>
      <c r="AI302" s="0"/>
      <c r="AJ302" s="0"/>
      <c r="AK302" s="0"/>
      <c r="AL302" s="0"/>
      <c r="AM302" s="0" t="e">
        <f aca="false">(AL302-AL301)/AL302*100</f>
        <v>#DIV/0!</v>
      </c>
      <c r="AN302" s="0" t="e">
        <f aca="false">(AK302-AK301)/AK302*100</f>
        <v>#DIV/0!</v>
      </c>
      <c r="AO302" s="0"/>
      <c r="AP302" s="0"/>
      <c r="AQ302" s="0"/>
      <c r="AR302" s="0"/>
      <c r="AS302" s="0"/>
      <c r="AT302" s="38"/>
      <c r="AU302" s="38"/>
      <c r="AV302" s="38"/>
      <c r="AW302" s="38"/>
      <c r="AX302" s="38"/>
      <c r="CL302" s="49"/>
      <c r="CM302" s="50"/>
    </row>
    <row r="303" customFormat="false" ht="16" hidden="false" customHeight="false" outlineLevel="0" collapsed="false">
      <c r="AE303" s="42"/>
      <c r="AF303" s="0"/>
      <c r="AG303" s="0"/>
      <c r="AH303" s="0"/>
      <c r="AI303" s="0"/>
      <c r="AJ303" s="0"/>
      <c r="AK303" s="0"/>
      <c r="AL303" s="0"/>
      <c r="AM303" s="0" t="e">
        <f aca="false">(AL303-AL302)/AL303*100</f>
        <v>#DIV/0!</v>
      </c>
      <c r="AN303" s="0" t="e">
        <f aca="false">(AK303-AK302)/AK303*100</f>
        <v>#DIV/0!</v>
      </c>
      <c r="AO303" s="0"/>
      <c r="AP303" s="0"/>
      <c r="AQ303" s="0"/>
      <c r="AR303" s="0"/>
      <c r="AS303" s="0"/>
      <c r="AT303" s="38"/>
      <c r="AU303" s="38"/>
      <c r="AV303" s="38"/>
      <c r="AW303" s="38"/>
      <c r="AX303" s="38"/>
      <c r="CL303" s="49"/>
      <c r="CM303" s="50"/>
    </row>
    <row r="304" customFormat="false" ht="16" hidden="false" customHeight="false" outlineLevel="0" collapsed="false">
      <c r="AE304" s="42"/>
      <c r="AF304" s="0"/>
      <c r="AG304" s="0"/>
      <c r="AH304" s="0"/>
      <c r="AI304" s="0"/>
      <c r="AJ304" s="0"/>
      <c r="AK304" s="0"/>
      <c r="AL304" s="0"/>
      <c r="AM304" s="0" t="e">
        <f aca="false">(AL304-AL303)/AL304*100</f>
        <v>#DIV/0!</v>
      </c>
      <c r="AN304" s="0" t="e">
        <f aca="false">(AK304-AK303)/AK304*100</f>
        <v>#DIV/0!</v>
      </c>
      <c r="AO304" s="0"/>
      <c r="AP304" s="0"/>
      <c r="AQ304" s="0"/>
      <c r="AR304" s="0"/>
      <c r="AS304" s="0"/>
      <c r="AT304" s="38"/>
      <c r="AU304" s="38"/>
      <c r="AV304" s="38"/>
      <c r="AW304" s="38"/>
      <c r="AX304" s="38"/>
      <c r="CL304" s="49"/>
      <c r="CM304" s="50"/>
    </row>
    <row r="305" customFormat="false" ht="16" hidden="false" customHeight="false" outlineLevel="0" collapsed="false">
      <c r="AE305" s="42"/>
      <c r="AF305" s="0"/>
      <c r="AG305" s="0"/>
      <c r="AH305" s="0"/>
      <c r="AI305" s="0"/>
      <c r="AJ305" s="0"/>
      <c r="AK305" s="0"/>
      <c r="AL305" s="0"/>
      <c r="AM305" s="0" t="e">
        <f aca="false">(AL305-AL304)/AL305*100</f>
        <v>#DIV/0!</v>
      </c>
      <c r="AN305" s="0" t="e">
        <f aca="false">(AK305-AK304)/AK305*100</f>
        <v>#DIV/0!</v>
      </c>
      <c r="AO305" s="0"/>
      <c r="AP305" s="0"/>
      <c r="AQ305" s="0"/>
      <c r="AR305" s="0"/>
      <c r="AS305" s="0"/>
      <c r="AT305" s="38"/>
      <c r="AU305" s="38"/>
      <c r="AV305" s="38"/>
      <c r="AW305" s="38"/>
      <c r="AX305" s="38"/>
      <c r="CL305" s="49"/>
      <c r="CM305" s="50"/>
    </row>
    <row r="306" customFormat="false" ht="16" hidden="false" customHeight="false" outlineLevel="0" collapsed="false">
      <c r="AE306" s="42"/>
      <c r="AF306" s="0"/>
      <c r="AG306" s="0"/>
      <c r="AH306" s="0"/>
      <c r="AI306" s="0"/>
      <c r="AJ306" s="0"/>
      <c r="AK306" s="0"/>
      <c r="AL306" s="0"/>
      <c r="AM306" s="0" t="e">
        <f aca="false">(AL306-AL305)/AL306*100</f>
        <v>#DIV/0!</v>
      </c>
      <c r="AN306" s="0" t="e">
        <f aca="false">(AK306-AK305)/AK306*100</f>
        <v>#DIV/0!</v>
      </c>
      <c r="AO306" s="0"/>
      <c r="AP306" s="0"/>
      <c r="AQ306" s="0"/>
      <c r="AR306" s="0"/>
      <c r="AS306" s="0"/>
      <c r="AT306" s="38"/>
      <c r="AU306" s="38"/>
      <c r="AV306" s="38"/>
      <c r="AW306" s="38"/>
      <c r="AX306" s="38"/>
      <c r="CL306" s="49"/>
      <c r="CM306" s="50"/>
    </row>
    <row r="307" customFormat="false" ht="16" hidden="false" customHeight="false" outlineLevel="0" collapsed="false">
      <c r="AE307" s="42"/>
      <c r="AF307" s="0"/>
      <c r="AG307" s="0"/>
      <c r="AH307" s="0"/>
      <c r="AI307" s="0"/>
      <c r="AJ307" s="0"/>
      <c r="AK307" s="0"/>
      <c r="AL307" s="0"/>
      <c r="AM307" s="0" t="e">
        <f aca="false">(AL307-AL306)/AL307*100</f>
        <v>#DIV/0!</v>
      </c>
      <c r="AN307" s="0" t="e">
        <f aca="false">(AK307-AK306)/AK307*100</f>
        <v>#DIV/0!</v>
      </c>
      <c r="AO307" s="0"/>
      <c r="AP307" s="0"/>
      <c r="AQ307" s="0"/>
      <c r="AR307" s="0"/>
      <c r="AS307" s="0"/>
      <c r="AT307" s="38"/>
      <c r="AU307" s="38"/>
      <c r="AV307" s="38"/>
      <c r="AW307" s="38"/>
      <c r="AX307" s="38"/>
      <c r="CL307" s="49"/>
      <c r="CM307" s="50"/>
    </row>
    <row r="308" customFormat="false" ht="16" hidden="false" customHeight="false" outlineLevel="0" collapsed="false">
      <c r="AE308" s="42"/>
      <c r="AF308" s="0"/>
      <c r="AG308" s="0"/>
      <c r="AH308" s="0"/>
      <c r="AI308" s="0"/>
      <c r="AJ308" s="0"/>
      <c r="AK308" s="0"/>
      <c r="AL308" s="0"/>
      <c r="AM308" s="0" t="e">
        <f aca="false">(AL308-AL307)/AL308*100</f>
        <v>#DIV/0!</v>
      </c>
      <c r="AN308" s="0" t="e">
        <f aca="false">(AK308-AK307)/AK308*100</f>
        <v>#DIV/0!</v>
      </c>
      <c r="AO308" s="0"/>
      <c r="AP308" s="0"/>
      <c r="AQ308" s="0"/>
      <c r="AR308" s="0"/>
      <c r="AS308" s="0"/>
      <c r="AT308" s="38"/>
      <c r="AU308" s="38"/>
      <c r="AV308" s="38"/>
      <c r="AW308" s="38"/>
      <c r="AX308" s="38"/>
      <c r="CL308" s="49"/>
      <c r="CM308" s="50"/>
    </row>
    <row r="309" customFormat="false" ht="16" hidden="false" customHeight="false" outlineLevel="0" collapsed="false">
      <c r="AE309" s="42"/>
      <c r="AF309" s="0"/>
      <c r="AG309" s="0"/>
      <c r="AH309" s="0"/>
      <c r="AI309" s="0"/>
      <c r="AJ309" s="0"/>
      <c r="AK309" s="0"/>
      <c r="AL309" s="0"/>
      <c r="AM309" s="0" t="e">
        <f aca="false">(AL309-AL308)/AL309*100</f>
        <v>#DIV/0!</v>
      </c>
      <c r="AN309" s="0" t="e">
        <f aca="false">(AK309-AK308)/AK309*100</f>
        <v>#DIV/0!</v>
      </c>
      <c r="AO309" s="0"/>
      <c r="AP309" s="0"/>
      <c r="AQ309" s="0"/>
      <c r="AR309" s="0"/>
      <c r="AS309" s="0"/>
      <c r="AT309" s="38"/>
      <c r="AU309" s="38"/>
      <c r="AV309" s="38"/>
      <c r="AW309" s="38"/>
      <c r="AX309" s="38"/>
      <c r="CL309" s="49"/>
      <c r="CM309" s="50"/>
    </row>
    <row r="310" customFormat="false" ht="16" hidden="false" customHeight="false" outlineLevel="0" collapsed="false">
      <c r="AE310" s="42"/>
      <c r="AF310" s="0"/>
      <c r="AG310" s="0"/>
      <c r="AH310" s="0"/>
      <c r="AI310" s="0"/>
      <c r="AJ310" s="0"/>
      <c r="AK310" s="0"/>
      <c r="AL310" s="0"/>
      <c r="AM310" s="0" t="e">
        <f aca="false">(AL310-AL309)/AL310*100</f>
        <v>#DIV/0!</v>
      </c>
      <c r="AN310" s="0" t="e">
        <f aca="false">(AK310-AK309)/AK310*100</f>
        <v>#DIV/0!</v>
      </c>
      <c r="AO310" s="0"/>
      <c r="AP310" s="0"/>
      <c r="AQ310" s="0"/>
      <c r="AR310" s="0"/>
      <c r="AS310" s="0"/>
      <c r="AT310" s="38"/>
      <c r="AU310" s="38"/>
      <c r="AV310" s="38"/>
      <c r="AW310" s="38"/>
      <c r="AX310" s="38"/>
      <c r="CL310" s="49"/>
      <c r="CM310" s="50"/>
    </row>
    <row r="311" customFormat="false" ht="16" hidden="false" customHeight="false" outlineLevel="0" collapsed="false">
      <c r="AE311" s="42"/>
      <c r="AF311" s="0"/>
      <c r="AG311" s="0"/>
      <c r="AH311" s="0"/>
      <c r="AI311" s="0"/>
      <c r="AJ311" s="0"/>
      <c r="AK311" s="0"/>
      <c r="AL311" s="0"/>
      <c r="AM311" s="0" t="e">
        <f aca="false">(AL311-AL310)/AL311*100</f>
        <v>#DIV/0!</v>
      </c>
      <c r="AN311" s="0" t="e">
        <f aca="false">(AK311-AK310)/AK311*100</f>
        <v>#DIV/0!</v>
      </c>
      <c r="AO311" s="0"/>
      <c r="AP311" s="0"/>
      <c r="AQ311" s="0"/>
      <c r="AR311" s="0"/>
      <c r="AS311" s="0"/>
      <c r="AT311" s="38"/>
      <c r="AU311" s="38"/>
      <c r="AV311" s="38"/>
      <c r="AW311" s="38"/>
      <c r="AX311" s="38"/>
      <c r="CL311" s="49"/>
      <c r="CM311" s="50"/>
    </row>
    <row r="312" customFormat="false" ht="16" hidden="false" customHeight="false" outlineLevel="0" collapsed="false">
      <c r="AE312" s="42"/>
      <c r="AF312" s="0"/>
      <c r="AG312" s="0"/>
      <c r="AH312" s="0"/>
      <c r="AI312" s="0"/>
      <c r="AJ312" s="0"/>
      <c r="AK312" s="0"/>
      <c r="AL312" s="0"/>
      <c r="AM312" s="0" t="e">
        <f aca="false">(AL312-AL311)/AL312*100</f>
        <v>#DIV/0!</v>
      </c>
      <c r="AN312" s="0" t="e">
        <f aca="false">(AK312-AK311)/AK312*100</f>
        <v>#DIV/0!</v>
      </c>
      <c r="AO312" s="0"/>
      <c r="AP312" s="0"/>
      <c r="AQ312" s="0"/>
      <c r="AR312" s="0"/>
      <c r="AS312" s="0"/>
      <c r="AT312" s="38"/>
      <c r="AU312" s="38"/>
      <c r="AV312" s="38"/>
      <c r="AW312" s="38"/>
      <c r="AX312" s="38"/>
      <c r="CL312" s="49"/>
      <c r="CM312" s="50"/>
    </row>
    <row r="313" customFormat="false" ht="16" hidden="false" customHeight="false" outlineLevel="0" collapsed="false">
      <c r="AE313" s="42"/>
      <c r="AF313" s="0"/>
      <c r="AG313" s="0"/>
      <c r="AH313" s="0"/>
      <c r="AI313" s="0"/>
      <c r="AJ313" s="0"/>
      <c r="AK313" s="0"/>
      <c r="AL313" s="0"/>
      <c r="AM313" s="0" t="e">
        <f aca="false">(AL313-AL312)/AL313*100</f>
        <v>#DIV/0!</v>
      </c>
      <c r="AN313" s="0" t="e">
        <f aca="false">(AK313-AK312)/AK313*100</f>
        <v>#DIV/0!</v>
      </c>
      <c r="AO313" s="0"/>
      <c r="AP313" s="0"/>
      <c r="AQ313" s="0"/>
      <c r="AR313" s="0"/>
      <c r="AS313" s="0"/>
      <c r="AT313" s="38"/>
      <c r="AU313" s="38"/>
      <c r="AV313" s="38"/>
      <c r="AW313" s="38"/>
      <c r="AX313" s="38"/>
      <c r="CL313" s="49"/>
      <c r="CM313" s="50"/>
    </row>
    <row r="314" customFormat="false" ht="16" hidden="false" customHeight="false" outlineLevel="0" collapsed="false">
      <c r="AE314" s="42"/>
      <c r="AF314" s="0"/>
      <c r="AG314" s="0"/>
      <c r="AH314" s="0"/>
      <c r="AI314" s="0"/>
      <c r="AJ314" s="0"/>
      <c r="AK314" s="0"/>
      <c r="AL314" s="0"/>
      <c r="AM314" s="0" t="e">
        <f aca="false">(AL314-AL313)/AL314*100</f>
        <v>#DIV/0!</v>
      </c>
      <c r="AN314" s="0" t="e">
        <f aca="false">(AK314-AK313)/AK314*100</f>
        <v>#DIV/0!</v>
      </c>
      <c r="AO314" s="0"/>
      <c r="AP314" s="0"/>
      <c r="AQ314" s="0"/>
      <c r="AR314" s="0"/>
      <c r="AS314" s="0"/>
      <c r="AT314" s="38"/>
      <c r="AU314" s="38"/>
      <c r="AV314" s="38"/>
      <c r="AW314" s="38"/>
      <c r="AX314" s="38"/>
      <c r="CL314" s="49"/>
      <c r="CM314" s="50"/>
    </row>
    <row r="315" customFormat="false" ht="16" hidden="false" customHeight="false" outlineLevel="0" collapsed="false">
      <c r="AE315" s="42"/>
      <c r="AF315" s="0"/>
      <c r="AG315" s="0"/>
      <c r="AH315" s="0"/>
      <c r="AI315" s="0"/>
      <c r="AJ315" s="0"/>
      <c r="AK315" s="0"/>
      <c r="AL315" s="0"/>
      <c r="AM315" s="0" t="e">
        <f aca="false">(AL315-AL314)/AL315*100</f>
        <v>#DIV/0!</v>
      </c>
      <c r="AN315" s="0" t="e">
        <f aca="false">(AK315-AK314)/AK315*100</f>
        <v>#DIV/0!</v>
      </c>
      <c r="AO315" s="0"/>
      <c r="AP315" s="0"/>
      <c r="AQ315" s="0"/>
      <c r="AR315" s="0"/>
      <c r="AS315" s="0"/>
      <c r="AT315" s="38"/>
      <c r="AU315" s="38"/>
      <c r="AV315" s="38"/>
      <c r="AW315" s="38"/>
      <c r="AX315" s="38"/>
      <c r="CL315" s="49"/>
      <c r="CM315" s="50"/>
    </row>
    <row r="316" customFormat="false" ht="16" hidden="false" customHeight="false" outlineLevel="0" collapsed="false">
      <c r="AE316" s="42"/>
      <c r="AF316" s="0"/>
      <c r="AG316" s="0"/>
      <c r="AH316" s="0"/>
      <c r="AI316" s="0"/>
      <c r="AJ316" s="0"/>
      <c r="AK316" s="0"/>
      <c r="AL316" s="0"/>
      <c r="AM316" s="0" t="e">
        <f aca="false">(AL316-AL315)/AL316*100</f>
        <v>#DIV/0!</v>
      </c>
      <c r="AN316" s="0" t="e">
        <f aca="false">(AK316-AK315)/AK316*100</f>
        <v>#DIV/0!</v>
      </c>
      <c r="AO316" s="0"/>
      <c r="AP316" s="0"/>
      <c r="AQ316" s="0"/>
      <c r="AR316" s="0"/>
      <c r="AS316" s="0"/>
      <c r="AT316" s="38"/>
      <c r="AU316" s="38"/>
      <c r="AV316" s="38"/>
      <c r="AW316" s="38"/>
      <c r="AX316" s="38"/>
      <c r="CL316" s="49"/>
      <c r="CM316" s="50"/>
    </row>
    <row r="317" customFormat="false" ht="16" hidden="false" customHeight="false" outlineLevel="0" collapsed="false">
      <c r="AE317" s="42"/>
      <c r="AF317" s="0"/>
      <c r="AG317" s="0"/>
      <c r="AH317" s="0"/>
      <c r="AI317" s="0"/>
      <c r="AJ317" s="0"/>
      <c r="AK317" s="0"/>
      <c r="AL317" s="0"/>
      <c r="AM317" s="0" t="e">
        <f aca="false">(AL317-AL316)/AL317*100</f>
        <v>#DIV/0!</v>
      </c>
      <c r="AN317" s="0" t="e">
        <f aca="false">(AK317-AK316)/AK317*100</f>
        <v>#DIV/0!</v>
      </c>
      <c r="AO317" s="0"/>
      <c r="AP317" s="0"/>
      <c r="AQ317" s="0"/>
      <c r="AR317" s="0"/>
      <c r="AS317" s="0"/>
      <c r="AT317" s="38"/>
      <c r="AU317" s="38"/>
      <c r="AV317" s="38"/>
      <c r="AW317" s="38"/>
      <c r="AX317" s="38"/>
      <c r="CL317" s="49"/>
      <c r="CM317" s="50"/>
    </row>
    <row r="318" customFormat="false" ht="16" hidden="false" customHeight="false" outlineLevel="0" collapsed="false">
      <c r="AE318" s="42"/>
      <c r="AF318" s="0"/>
      <c r="AG318" s="0"/>
      <c r="AH318" s="0"/>
      <c r="AI318" s="0"/>
      <c r="AJ318" s="0"/>
      <c r="AK318" s="0"/>
      <c r="AL318" s="0"/>
      <c r="AM318" s="0" t="e">
        <f aca="false">(AL318-AL317)/AL318*100</f>
        <v>#DIV/0!</v>
      </c>
      <c r="AN318" s="0" t="e">
        <f aca="false">(AK318-AK317)/AK318*100</f>
        <v>#DIV/0!</v>
      </c>
      <c r="AO318" s="0"/>
      <c r="AP318" s="0"/>
      <c r="AQ318" s="0"/>
      <c r="AR318" s="0"/>
      <c r="AS318" s="0"/>
      <c r="AT318" s="38"/>
      <c r="AU318" s="38"/>
      <c r="AV318" s="38"/>
      <c r="AW318" s="38"/>
      <c r="AX318" s="38"/>
      <c r="CL318" s="49"/>
      <c r="CM318" s="50"/>
    </row>
    <row r="319" customFormat="false" ht="16" hidden="false" customHeight="false" outlineLevel="0" collapsed="false">
      <c r="AE319" s="42"/>
      <c r="AF319" s="0"/>
      <c r="AG319" s="0"/>
      <c r="AH319" s="0"/>
      <c r="AI319" s="0"/>
      <c r="AJ319" s="0"/>
      <c r="AK319" s="0"/>
      <c r="AL319" s="0"/>
      <c r="AM319" s="0" t="e">
        <f aca="false">(AL319-AL318)/AL319*100</f>
        <v>#DIV/0!</v>
      </c>
      <c r="AN319" s="0" t="e">
        <f aca="false">(AK319-AK318)/AK319*100</f>
        <v>#DIV/0!</v>
      </c>
      <c r="AO319" s="0"/>
      <c r="AP319" s="0"/>
      <c r="AQ319" s="0"/>
      <c r="AR319" s="0"/>
      <c r="AS319" s="0"/>
      <c r="AT319" s="38"/>
      <c r="AU319" s="38"/>
      <c r="AV319" s="38"/>
      <c r="AW319" s="38"/>
      <c r="AX319" s="38"/>
      <c r="CL319" s="49"/>
      <c r="CM319" s="50"/>
    </row>
    <row r="320" customFormat="false" ht="16" hidden="false" customHeight="false" outlineLevel="0" collapsed="false">
      <c r="AE320" s="42"/>
      <c r="AF320" s="0"/>
      <c r="AG320" s="0"/>
      <c r="AH320" s="0"/>
      <c r="AI320" s="0"/>
      <c r="AJ320" s="0"/>
      <c r="AK320" s="0"/>
      <c r="AL320" s="0"/>
      <c r="AM320" s="0" t="e">
        <f aca="false">(AL320-AL319)/AL320*100</f>
        <v>#DIV/0!</v>
      </c>
      <c r="AN320" s="0" t="e">
        <f aca="false">(AK320-AK319)/AK320*100</f>
        <v>#DIV/0!</v>
      </c>
      <c r="AO320" s="0"/>
      <c r="AP320" s="0"/>
      <c r="AQ320" s="0"/>
      <c r="AR320" s="0"/>
      <c r="AS320" s="0"/>
      <c r="AT320" s="38"/>
      <c r="AU320" s="38"/>
      <c r="AV320" s="38"/>
      <c r="AW320" s="38"/>
      <c r="AX320" s="38"/>
      <c r="CL320" s="49"/>
      <c r="CM320" s="50"/>
    </row>
    <row r="321" customFormat="false" ht="16" hidden="false" customHeight="false" outlineLevel="0" collapsed="false">
      <c r="AE321" s="42"/>
      <c r="AF321" s="0"/>
      <c r="AG321" s="0"/>
      <c r="AH321" s="0"/>
      <c r="AI321" s="0"/>
      <c r="AJ321" s="0"/>
      <c r="AK321" s="0"/>
      <c r="AL321" s="0"/>
      <c r="AM321" s="0" t="e">
        <f aca="false">(AL321-AL320)/AL321*100</f>
        <v>#DIV/0!</v>
      </c>
      <c r="AN321" s="0" t="e">
        <f aca="false">(AK321-AK320)/AK321*100</f>
        <v>#DIV/0!</v>
      </c>
      <c r="AO321" s="0"/>
      <c r="AP321" s="0"/>
      <c r="AQ321" s="0"/>
      <c r="AR321" s="0"/>
      <c r="AS321" s="0"/>
      <c r="AT321" s="38"/>
      <c r="AU321" s="38"/>
      <c r="AV321" s="38"/>
      <c r="AW321" s="38"/>
      <c r="AX321" s="38"/>
      <c r="CL321" s="49"/>
      <c r="CM321" s="50"/>
    </row>
    <row r="322" customFormat="false" ht="16" hidden="false" customHeight="false" outlineLevel="0" collapsed="false">
      <c r="AE322" s="42"/>
      <c r="AF322" s="0"/>
      <c r="AG322" s="0"/>
      <c r="AH322" s="0"/>
      <c r="AI322" s="0"/>
      <c r="AJ322" s="0"/>
      <c r="AK322" s="0"/>
      <c r="AL322" s="0"/>
      <c r="AM322" s="0" t="e">
        <f aca="false">(AL322-AL321)/AL322*100</f>
        <v>#DIV/0!</v>
      </c>
      <c r="AN322" s="0" t="e">
        <f aca="false">(AK322-AK321)/AK322*100</f>
        <v>#DIV/0!</v>
      </c>
      <c r="AO322" s="0"/>
      <c r="AP322" s="0"/>
      <c r="AQ322" s="0"/>
      <c r="AR322" s="0"/>
      <c r="AS322" s="0"/>
      <c r="AT322" s="38"/>
      <c r="AU322" s="38"/>
      <c r="AV322" s="38"/>
      <c r="AW322" s="38"/>
      <c r="AX322" s="38"/>
      <c r="CL322" s="49"/>
      <c r="CM322" s="50"/>
    </row>
    <row r="323" customFormat="false" ht="16" hidden="false" customHeight="false" outlineLevel="0" collapsed="false">
      <c r="AE323" s="42"/>
      <c r="AF323" s="0"/>
      <c r="AG323" s="0"/>
      <c r="AH323" s="0"/>
      <c r="AI323" s="0"/>
      <c r="AJ323" s="0"/>
      <c r="AK323" s="0"/>
      <c r="AL323" s="0"/>
      <c r="AM323" s="0" t="e">
        <f aca="false">(AL323-AL322)/AL323*100</f>
        <v>#DIV/0!</v>
      </c>
      <c r="AN323" s="0" t="e">
        <f aca="false">(AK323-AK322)/AK323*100</f>
        <v>#DIV/0!</v>
      </c>
      <c r="AO323" s="0"/>
      <c r="AP323" s="0"/>
      <c r="AQ323" s="0"/>
      <c r="AR323" s="0"/>
      <c r="AS323" s="0"/>
      <c r="AT323" s="38"/>
      <c r="AU323" s="38"/>
      <c r="AV323" s="38"/>
      <c r="AW323" s="38"/>
      <c r="AX323" s="38"/>
      <c r="CL323" s="49"/>
      <c r="CM323" s="50"/>
    </row>
    <row r="324" customFormat="false" ht="16" hidden="false" customHeight="false" outlineLevel="0" collapsed="false">
      <c r="AE324" s="42"/>
      <c r="AF324" s="0"/>
      <c r="AG324" s="0"/>
      <c r="AH324" s="0"/>
      <c r="AI324" s="0"/>
      <c r="AJ324" s="0"/>
      <c r="AK324" s="0"/>
      <c r="AL324" s="0"/>
      <c r="AM324" s="0" t="e">
        <f aca="false">(AL324-AL323)/AL324*100</f>
        <v>#DIV/0!</v>
      </c>
      <c r="AN324" s="0" t="e">
        <f aca="false">(AK324-AK323)/AK324*100</f>
        <v>#DIV/0!</v>
      </c>
      <c r="AO324" s="0"/>
      <c r="AP324" s="0"/>
      <c r="AQ324" s="0"/>
      <c r="AR324" s="0"/>
      <c r="AS324" s="0"/>
      <c r="AT324" s="38"/>
      <c r="AU324" s="38"/>
      <c r="AV324" s="38"/>
      <c r="AW324" s="38"/>
      <c r="AX324" s="38"/>
      <c r="CL324" s="49"/>
      <c r="CM324" s="50"/>
    </row>
    <row r="325" customFormat="false" ht="16" hidden="false" customHeight="false" outlineLevel="0" collapsed="false">
      <c r="AE325" s="42"/>
      <c r="AF325" s="0"/>
      <c r="AG325" s="0"/>
      <c r="AH325" s="0"/>
      <c r="AI325" s="0"/>
      <c r="AJ325" s="0"/>
      <c r="AK325" s="0"/>
      <c r="AL325" s="0"/>
      <c r="AM325" s="0" t="e">
        <f aca="false">(AL325-AL324)/AL325*100</f>
        <v>#DIV/0!</v>
      </c>
      <c r="AN325" s="0" t="e">
        <f aca="false">(AK325-AK324)/AK325*100</f>
        <v>#DIV/0!</v>
      </c>
      <c r="AO325" s="0"/>
      <c r="AP325" s="0"/>
      <c r="AQ325" s="0"/>
      <c r="AR325" s="0"/>
      <c r="AS325" s="0"/>
      <c r="AT325" s="38"/>
      <c r="AU325" s="38"/>
      <c r="AV325" s="38"/>
      <c r="AW325" s="38"/>
      <c r="AX325" s="38"/>
      <c r="CL325" s="49"/>
      <c r="CM325" s="50"/>
    </row>
    <row r="326" customFormat="false" ht="16" hidden="false" customHeight="false" outlineLevel="0" collapsed="false">
      <c r="AE326" s="42"/>
      <c r="AF326" s="0"/>
      <c r="AG326" s="0"/>
      <c r="AH326" s="0"/>
      <c r="AI326" s="0"/>
      <c r="AJ326" s="0"/>
      <c r="AK326" s="0"/>
      <c r="AL326" s="0"/>
      <c r="AM326" s="0" t="e">
        <f aca="false">(AL326-AL325)/AL326*100</f>
        <v>#DIV/0!</v>
      </c>
      <c r="AN326" s="0" t="e">
        <f aca="false">(AK326-AK325)/AK326*100</f>
        <v>#DIV/0!</v>
      </c>
      <c r="AO326" s="0"/>
      <c r="AP326" s="0"/>
      <c r="AQ326" s="0"/>
      <c r="AR326" s="0"/>
      <c r="AS326" s="0"/>
      <c r="AT326" s="38"/>
      <c r="AU326" s="38"/>
      <c r="AV326" s="38"/>
      <c r="AW326" s="38"/>
      <c r="AX326" s="38"/>
      <c r="CL326" s="49"/>
      <c r="CM326" s="50"/>
    </row>
    <row r="327" customFormat="false" ht="16" hidden="false" customHeight="false" outlineLevel="0" collapsed="false">
      <c r="AE327" s="42"/>
      <c r="AF327" s="0"/>
      <c r="AG327" s="0"/>
      <c r="AH327" s="0"/>
      <c r="AI327" s="0"/>
      <c r="AJ327" s="0"/>
      <c r="AK327" s="0"/>
      <c r="AL327" s="0"/>
      <c r="AM327" s="0" t="e">
        <f aca="false">(AL327-AL326)/AL327*100</f>
        <v>#DIV/0!</v>
      </c>
      <c r="AN327" s="0" t="e">
        <f aca="false">(AK327-AK326)/AK327*100</f>
        <v>#DIV/0!</v>
      </c>
      <c r="AO327" s="0"/>
      <c r="AP327" s="0"/>
      <c r="AQ327" s="0"/>
      <c r="AR327" s="0"/>
      <c r="AS327" s="0"/>
      <c r="AT327" s="38"/>
      <c r="AU327" s="38"/>
      <c r="AV327" s="38"/>
      <c r="AW327" s="38"/>
      <c r="AX327" s="38"/>
      <c r="CL327" s="49"/>
      <c r="CM327" s="50"/>
    </row>
    <row r="328" customFormat="false" ht="16" hidden="false" customHeight="false" outlineLevel="0" collapsed="false">
      <c r="AE328" s="42"/>
      <c r="AF328" s="0"/>
      <c r="AG328" s="0"/>
      <c r="AH328" s="0"/>
      <c r="AI328" s="0"/>
      <c r="AJ328" s="0"/>
      <c r="AK328" s="0"/>
      <c r="AL328" s="0"/>
      <c r="AM328" s="0" t="e">
        <f aca="false">(AL328-AL327)/AL328*100</f>
        <v>#DIV/0!</v>
      </c>
      <c r="AN328" s="0" t="e">
        <f aca="false">(AK328-AK327)/AK328*100</f>
        <v>#DIV/0!</v>
      </c>
      <c r="AO328" s="0"/>
      <c r="AP328" s="0"/>
      <c r="AQ328" s="0"/>
      <c r="AR328" s="0"/>
      <c r="AS328" s="0"/>
      <c r="AT328" s="38"/>
      <c r="AU328" s="38"/>
      <c r="AV328" s="38"/>
      <c r="AW328" s="38"/>
      <c r="AX328" s="38"/>
      <c r="CL328" s="49"/>
      <c r="CM328" s="50"/>
    </row>
    <row r="329" customFormat="false" ht="16" hidden="false" customHeight="false" outlineLevel="0" collapsed="false">
      <c r="AE329" s="42"/>
      <c r="AF329" s="0"/>
      <c r="AG329" s="0"/>
      <c r="AH329" s="0"/>
      <c r="AI329" s="0"/>
      <c r="AJ329" s="0"/>
      <c r="AK329" s="0"/>
      <c r="AL329" s="0"/>
      <c r="AM329" s="0" t="e">
        <f aca="false">(AL329-AL328)/AL329*100</f>
        <v>#DIV/0!</v>
      </c>
      <c r="AN329" s="0" t="e">
        <f aca="false">(AK329-AK328)/AK329*100</f>
        <v>#DIV/0!</v>
      </c>
      <c r="AO329" s="0"/>
      <c r="AP329" s="0"/>
      <c r="AQ329" s="0"/>
      <c r="AR329" s="0"/>
      <c r="AS329" s="0"/>
      <c r="AT329" s="38"/>
      <c r="AU329" s="38"/>
      <c r="AV329" s="38"/>
      <c r="AW329" s="38"/>
      <c r="AX329" s="38"/>
      <c r="CL329" s="49"/>
      <c r="CM329" s="50"/>
    </row>
    <row r="330" customFormat="false" ht="16" hidden="false" customHeight="false" outlineLevel="0" collapsed="false">
      <c r="AE330" s="42"/>
      <c r="AF330" s="0"/>
      <c r="AG330" s="0"/>
      <c r="AH330" s="0"/>
      <c r="AI330" s="0"/>
      <c r="AJ330" s="0"/>
      <c r="AK330" s="0"/>
      <c r="AL330" s="0"/>
      <c r="AM330" s="0" t="e">
        <f aca="false">(AL330-AL329)/AL330*100</f>
        <v>#DIV/0!</v>
      </c>
      <c r="AN330" s="0" t="e">
        <f aca="false">(AK330-AK329)/AK330*100</f>
        <v>#DIV/0!</v>
      </c>
      <c r="AO330" s="0"/>
      <c r="AP330" s="0"/>
      <c r="AQ330" s="0"/>
      <c r="AR330" s="0"/>
      <c r="AS330" s="0"/>
      <c r="AT330" s="38"/>
      <c r="AU330" s="38"/>
      <c r="AV330" s="38"/>
      <c r="AW330" s="38"/>
      <c r="AX330" s="38"/>
      <c r="CL330" s="49"/>
      <c r="CM330" s="50"/>
    </row>
    <row r="331" customFormat="false" ht="16" hidden="false" customHeight="false" outlineLevel="0" collapsed="false">
      <c r="AE331" s="42"/>
      <c r="AF331" s="0"/>
      <c r="AG331" s="0"/>
      <c r="AH331" s="0"/>
      <c r="AI331" s="0"/>
      <c r="AJ331" s="0"/>
      <c r="AK331" s="0"/>
      <c r="AL331" s="0"/>
      <c r="AM331" s="0" t="e">
        <f aca="false">(AL331-AL330)/AL331*100</f>
        <v>#DIV/0!</v>
      </c>
      <c r="AN331" s="0" t="e">
        <f aca="false">(AK331-AK330)/AK331*100</f>
        <v>#DIV/0!</v>
      </c>
      <c r="AO331" s="0"/>
      <c r="AP331" s="0"/>
      <c r="AQ331" s="0"/>
      <c r="AR331" s="0"/>
      <c r="AS331" s="0"/>
      <c r="AT331" s="38"/>
      <c r="AU331" s="38"/>
      <c r="AV331" s="38"/>
      <c r="AW331" s="38"/>
      <c r="AX331" s="38"/>
      <c r="CL331" s="49"/>
      <c r="CM331" s="50"/>
    </row>
    <row r="332" customFormat="false" ht="16" hidden="false" customHeight="false" outlineLevel="0" collapsed="false">
      <c r="AE332" s="42"/>
      <c r="AF332" s="0"/>
      <c r="AG332" s="0"/>
      <c r="AH332" s="0"/>
      <c r="AI332" s="0"/>
      <c r="AJ332" s="0"/>
      <c r="AK332" s="0"/>
      <c r="AL332" s="0"/>
      <c r="AM332" s="0" t="e">
        <f aca="false">(AL332-AL331)/AL332*100</f>
        <v>#DIV/0!</v>
      </c>
      <c r="AN332" s="0" t="e">
        <f aca="false">(AK332-AK331)/AK332*100</f>
        <v>#DIV/0!</v>
      </c>
      <c r="AO332" s="0"/>
      <c r="AP332" s="0"/>
      <c r="AQ332" s="0"/>
      <c r="AR332" s="0"/>
      <c r="AS332" s="0"/>
      <c r="AT332" s="38"/>
      <c r="AU332" s="38"/>
      <c r="AV332" s="38"/>
      <c r="AW332" s="38"/>
      <c r="AX332" s="38"/>
      <c r="CL332" s="49"/>
      <c r="CM332" s="50"/>
    </row>
    <row r="333" customFormat="false" ht="16" hidden="false" customHeight="false" outlineLevel="0" collapsed="false">
      <c r="AE333" s="42"/>
      <c r="AF333" s="0"/>
      <c r="AG333" s="0"/>
      <c r="AH333" s="0"/>
      <c r="AI333" s="0"/>
      <c r="AJ333" s="0"/>
      <c r="AK333" s="0"/>
      <c r="AL333" s="0"/>
      <c r="AM333" s="0" t="e">
        <f aca="false">(AL333-AL332)/AL333*100</f>
        <v>#DIV/0!</v>
      </c>
      <c r="AN333" s="0" t="e">
        <f aca="false">(AK333-AK332)/AK333*100</f>
        <v>#DIV/0!</v>
      </c>
      <c r="AO333" s="0"/>
      <c r="AP333" s="0"/>
      <c r="AQ333" s="0"/>
      <c r="AR333" s="0"/>
      <c r="AS333" s="0"/>
      <c r="AT333" s="38"/>
      <c r="AU333" s="38"/>
      <c r="AV333" s="38"/>
      <c r="AW333" s="38"/>
      <c r="AX333" s="38"/>
      <c r="CL333" s="49"/>
      <c r="CM333" s="50"/>
    </row>
    <row r="334" customFormat="false" ht="16" hidden="false" customHeight="false" outlineLevel="0" collapsed="false">
      <c r="AE334" s="42"/>
      <c r="AF334" s="0"/>
      <c r="AG334" s="0"/>
      <c r="AH334" s="0"/>
      <c r="AI334" s="0"/>
      <c r="AJ334" s="0"/>
      <c r="AK334" s="0"/>
      <c r="AL334" s="0"/>
      <c r="AM334" s="0" t="e">
        <f aca="false">(AL334-AL333)/AL334*100</f>
        <v>#DIV/0!</v>
      </c>
      <c r="AN334" s="0" t="e">
        <f aca="false">(AK334-AK333)/AK334*100</f>
        <v>#DIV/0!</v>
      </c>
      <c r="AO334" s="0"/>
      <c r="AP334" s="0"/>
      <c r="AQ334" s="0"/>
      <c r="AR334" s="0"/>
      <c r="AS334" s="0"/>
      <c r="AT334" s="38"/>
      <c r="AU334" s="38"/>
      <c r="AV334" s="38"/>
      <c r="AW334" s="38"/>
      <c r="AX334" s="38"/>
      <c r="CL334" s="49"/>
      <c r="CM334" s="50"/>
    </row>
    <row r="335" customFormat="false" ht="16" hidden="false" customHeight="false" outlineLevel="0" collapsed="false">
      <c r="AE335" s="42"/>
      <c r="AF335" s="0"/>
      <c r="AG335" s="0"/>
      <c r="AH335" s="0"/>
      <c r="AI335" s="0"/>
      <c r="AJ335" s="0"/>
      <c r="AK335" s="0"/>
      <c r="AL335" s="0"/>
      <c r="AM335" s="0" t="e">
        <f aca="false">(AL335-AL334)/AL335*100</f>
        <v>#DIV/0!</v>
      </c>
      <c r="AN335" s="0" t="e">
        <f aca="false">(AK335-AK334)/AK335*100</f>
        <v>#DIV/0!</v>
      </c>
      <c r="AO335" s="0"/>
      <c r="AP335" s="0"/>
      <c r="AQ335" s="0"/>
      <c r="AR335" s="0"/>
      <c r="AS335" s="0"/>
      <c r="AT335" s="38"/>
      <c r="AU335" s="38"/>
      <c r="AV335" s="38"/>
      <c r="AW335" s="38"/>
      <c r="AX335" s="38"/>
      <c r="CL335" s="49"/>
      <c r="CM335" s="50"/>
    </row>
    <row r="336" customFormat="false" ht="16" hidden="false" customHeight="false" outlineLevel="0" collapsed="false">
      <c r="AE336" s="42"/>
      <c r="AF336" s="0"/>
      <c r="AG336" s="0"/>
      <c r="AH336" s="0"/>
      <c r="AI336" s="0"/>
      <c r="AJ336" s="0"/>
      <c r="AK336" s="0"/>
      <c r="AL336" s="0"/>
      <c r="AM336" s="0" t="e">
        <f aca="false">(AL336-AL335)/AL336*100</f>
        <v>#DIV/0!</v>
      </c>
      <c r="AN336" s="0" t="e">
        <f aca="false">(AK336-AK335)/AK336*100</f>
        <v>#DIV/0!</v>
      </c>
      <c r="AO336" s="0"/>
      <c r="AP336" s="0"/>
      <c r="AQ336" s="0"/>
      <c r="AR336" s="0"/>
      <c r="AS336" s="0"/>
      <c r="AT336" s="38"/>
      <c r="AU336" s="38"/>
      <c r="AV336" s="38"/>
      <c r="AW336" s="38"/>
      <c r="AX336" s="38"/>
      <c r="CL336" s="49"/>
      <c r="CM336" s="50"/>
    </row>
    <row r="337" customFormat="false" ht="16" hidden="false" customHeight="false" outlineLevel="0" collapsed="false">
      <c r="AE337" s="42"/>
      <c r="AF337" s="0"/>
      <c r="AG337" s="0"/>
      <c r="AH337" s="0"/>
      <c r="AI337" s="0"/>
      <c r="AJ337" s="0"/>
      <c r="AK337" s="0"/>
      <c r="AL337" s="0"/>
      <c r="AM337" s="0" t="e">
        <f aca="false">(AL337-AL336)/AL337*100</f>
        <v>#DIV/0!</v>
      </c>
      <c r="AN337" s="0" t="e">
        <f aca="false">(AK337-AK336)/AK337*100</f>
        <v>#DIV/0!</v>
      </c>
      <c r="AO337" s="0"/>
      <c r="AP337" s="0"/>
      <c r="AQ337" s="0"/>
      <c r="AR337" s="0"/>
      <c r="AS337" s="0"/>
      <c r="AT337" s="38"/>
      <c r="AU337" s="38"/>
      <c r="AV337" s="38"/>
      <c r="AW337" s="38"/>
      <c r="AX337" s="38"/>
      <c r="CL337" s="49"/>
      <c r="CM337" s="50"/>
    </row>
    <row r="338" customFormat="false" ht="16" hidden="false" customHeight="false" outlineLevel="0" collapsed="false">
      <c r="AE338" s="42"/>
      <c r="AF338" s="0"/>
      <c r="AG338" s="0"/>
      <c r="AH338" s="0"/>
      <c r="AI338" s="0"/>
      <c r="AJ338" s="0"/>
      <c r="AK338" s="0"/>
      <c r="AL338" s="0"/>
      <c r="AM338" s="0" t="e">
        <f aca="false">(AL338-AL337)/AL338*100</f>
        <v>#DIV/0!</v>
      </c>
      <c r="AN338" s="0" t="e">
        <f aca="false">(AK338-AK337)/AK338*100</f>
        <v>#DIV/0!</v>
      </c>
      <c r="AO338" s="0"/>
      <c r="AP338" s="0"/>
      <c r="AQ338" s="0"/>
      <c r="AR338" s="0"/>
      <c r="AS338" s="0"/>
      <c r="AT338" s="38"/>
      <c r="AU338" s="38"/>
      <c r="AV338" s="38"/>
      <c r="AW338" s="38"/>
      <c r="AX338" s="38"/>
      <c r="CL338" s="49"/>
      <c r="CM338" s="50"/>
    </row>
    <row r="339" customFormat="false" ht="16" hidden="false" customHeight="false" outlineLevel="0" collapsed="false">
      <c r="AE339" s="42"/>
      <c r="AF339" s="0"/>
      <c r="AG339" s="0"/>
      <c r="AH339" s="0"/>
      <c r="AI339" s="0"/>
      <c r="AJ339" s="0"/>
      <c r="AK339" s="0"/>
      <c r="AL339" s="0"/>
      <c r="AM339" s="0" t="e">
        <f aca="false">(AL339-AL338)/AL339*100</f>
        <v>#DIV/0!</v>
      </c>
      <c r="AN339" s="0" t="e">
        <f aca="false">(AK339-AK338)/AK339*100</f>
        <v>#DIV/0!</v>
      </c>
      <c r="AO339" s="0"/>
      <c r="AP339" s="0"/>
      <c r="AQ339" s="0"/>
      <c r="AR339" s="0"/>
      <c r="AS339" s="0"/>
      <c r="AT339" s="38"/>
      <c r="AU339" s="38"/>
      <c r="AV339" s="38"/>
      <c r="AW339" s="38"/>
      <c r="AX339" s="38"/>
      <c r="CL339" s="49"/>
      <c r="CM339" s="50"/>
    </row>
    <row r="340" customFormat="false" ht="16" hidden="false" customHeight="false" outlineLevel="0" collapsed="false">
      <c r="AE340" s="42"/>
      <c r="AF340" s="0"/>
      <c r="AG340" s="0"/>
      <c r="AH340" s="0"/>
      <c r="AI340" s="0"/>
      <c r="AJ340" s="0"/>
      <c r="AK340" s="0"/>
      <c r="AL340" s="0"/>
      <c r="AM340" s="0" t="e">
        <f aca="false">(AL340-AL339)/AL340*100</f>
        <v>#DIV/0!</v>
      </c>
      <c r="AN340" s="0" t="e">
        <f aca="false">(AK340-AK339)/AK340*100</f>
        <v>#DIV/0!</v>
      </c>
      <c r="AO340" s="0"/>
      <c r="AP340" s="0"/>
      <c r="AQ340" s="0"/>
      <c r="AR340" s="0"/>
      <c r="AS340" s="0"/>
      <c r="AT340" s="38"/>
      <c r="AU340" s="38"/>
      <c r="AV340" s="38"/>
      <c r="AW340" s="38"/>
      <c r="AX340" s="38"/>
      <c r="CL340" s="49"/>
      <c r="CM340" s="50"/>
    </row>
    <row r="341" customFormat="false" ht="16" hidden="false" customHeight="false" outlineLevel="0" collapsed="false">
      <c r="AE341" s="42"/>
      <c r="AF341" s="0"/>
      <c r="AG341" s="0"/>
      <c r="AH341" s="0"/>
      <c r="AI341" s="0"/>
      <c r="AJ341" s="0"/>
      <c r="AK341" s="0"/>
      <c r="AL341" s="0"/>
      <c r="AM341" s="0" t="e">
        <f aca="false">(AL341-AL340)/AL341*100</f>
        <v>#DIV/0!</v>
      </c>
      <c r="AN341" s="0" t="e">
        <f aca="false">(AK341-AK340)/AK341*100</f>
        <v>#DIV/0!</v>
      </c>
      <c r="AO341" s="0"/>
      <c r="AP341" s="0"/>
      <c r="AQ341" s="0"/>
      <c r="AR341" s="0"/>
      <c r="AS341" s="0"/>
      <c r="AT341" s="38"/>
      <c r="AU341" s="38"/>
      <c r="AV341" s="38"/>
      <c r="AW341" s="38"/>
      <c r="AX341" s="38"/>
      <c r="CL341" s="49"/>
      <c r="CM341" s="50"/>
    </row>
    <row r="342" customFormat="false" ht="16" hidden="false" customHeight="false" outlineLevel="0" collapsed="false">
      <c r="AE342" s="42"/>
      <c r="AF342" s="0"/>
      <c r="AG342" s="0"/>
      <c r="AH342" s="0"/>
      <c r="AI342" s="0"/>
      <c r="AJ342" s="0"/>
      <c r="AK342" s="0"/>
      <c r="AL342" s="0"/>
      <c r="AM342" s="0" t="e">
        <f aca="false">(AL342-AL341)/AL342*100</f>
        <v>#DIV/0!</v>
      </c>
      <c r="AN342" s="0" t="e">
        <f aca="false">(AK342-AK341)/AK342*100</f>
        <v>#DIV/0!</v>
      </c>
      <c r="AO342" s="0"/>
      <c r="AP342" s="0"/>
      <c r="AQ342" s="0"/>
      <c r="AR342" s="0"/>
      <c r="AS342" s="0"/>
      <c r="AT342" s="38"/>
      <c r="AU342" s="38"/>
      <c r="AV342" s="38"/>
      <c r="AW342" s="38"/>
      <c r="AX342" s="38"/>
      <c r="CL342" s="49"/>
      <c r="CM342" s="50"/>
    </row>
    <row r="343" customFormat="false" ht="16" hidden="false" customHeight="false" outlineLevel="0" collapsed="false">
      <c r="AE343" s="42"/>
      <c r="AF343" s="0"/>
      <c r="AG343" s="0"/>
      <c r="AH343" s="0"/>
      <c r="AI343" s="0"/>
      <c r="AJ343" s="0"/>
      <c r="AK343" s="0"/>
      <c r="AL343" s="0"/>
      <c r="AM343" s="0" t="e">
        <f aca="false">(AL343-AL342)/AL343*100</f>
        <v>#DIV/0!</v>
      </c>
      <c r="AN343" s="0" t="e">
        <f aca="false">(AK343-AK342)/AK343*100</f>
        <v>#DIV/0!</v>
      </c>
      <c r="AO343" s="0"/>
      <c r="AP343" s="0"/>
      <c r="AQ343" s="0"/>
      <c r="AR343" s="0"/>
      <c r="AS343" s="0"/>
      <c r="AT343" s="38"/>
      <c r="AU343" s="38"/>
      <c r="AV343" s="38"/>
      <c r="AW343" s="38"/>
      <c r="AX343" s="38"/>
      <c r="CL343" s="49"/>
      <c r="CM343" s="50"/>
    </row>
    <row r="344" customFormat="false" ht="16" hidden="false" customHeight="false" outlineLevel="0" collapsed="false">
      <c r="AE344" s="42"/>
      <c r="AF344" s="0"/>
      <c r="AG344" s="0"/>
      <c r="AH344" s="0"/>
      <c r="AI344" s="0"/>
      <c r="AJ344" s="0"/>
      <c r="AK344" s="0"/>
      <c r="AL344" s="0"/>
      <c r="AM344" s="0" t="e">
        <f aca="false">(AL344-AL343)/AL344*100</f>
        <v>#DIV/0!</v>
      </c>
      <c r="AN344" s="0" t="e">
        <f aca="false">(AK344-AK343)/AK344*100</f>
        <v>#DIV/0!</v>
      </c>
      <c r="AO344" s="0"/>
      <c r="AP344" s="0"/>
      <c r="AQ344" s="0"/>
      <c r="AR344" s="0"/>
      <c r="AS344" s="0"/>
      <c r="AT344" s="38"/>
      <c r="AU344" s="38"/>
      <c r="AV344" s="38"/>
      <c r="AW344" s="38"/>
      <c r="AX344" s="38"/>
      <c r="CL344" s="49"/>
      <c r="CM344" s="50"/>
    </row>
    <row r="345" customFormat="false" ht="16" hidden="false" customHeight="false" outlineLevel="0" collapsed="false">
      <c r="AE345" s="42"/>
      <c r="AF345" s="0"/>
      <c r="AG345" s="0"/>
      <c r="AH345" s="0"/>
      <c r="AI345" s="0"/>
      <c r="AJ345" s="0"/>
      <c r="AK345" s="0"/>
      <c r="AL345" s="0"/>
      <c r="AM345" s="0" t="e">
        <f aca="false">(AL345-AL344)/AL345*100</f>
        <v>#DIV/0!</v>
      </c>
      <c r="AN345" s="0" t="e">
        <f aca="false">(AK345-AK344)/AK345*100</f>
        <v>#DIV/0!</v>
      </c>
      <c r="AO345" s="0"/>
      <c r="AP345" s="0"/>
      <c r="AQ345" s="0"/>
      <c r="AR345" s="0"/>
      <c r="AS345" s="0"/>
      <c r="AT345" s="38"/>
      <c r="AU345" s="38"/>
      <c r="AV345" s="38"/>
      <c r="AW345" s="38"/>
      <c r="AX345" s="38"/>
      <c r="CL345" s="49"/>
      <c r="CM345" s="50"/>
    </row>
    <row r="346" customFormat="false" ht="16" hidden="false" customHeight="false" outlineLevel="0" collapsed="false">
      <c r="AE346" s="42"/>
      <c r="AF346" s="0"/>
      <c r="AG346" s="0"/>
      <c r="AH346" s="0"/>
      <c r="AI346" s="0"/>
      <c r="AJ346" s="0"/>
      <c r="AK346" s="0"/>
      <c r="AL346" s="0"/>
      <c r="AM346" s="0" t="e">
        <f aca="false">(AL346-AL345)/AL346*100</f>
        <v>#DIV/0!</v>
      </c>
      <c r="AN346" s="0" t="e">
        <f aca="false">(AK346-AK345)/AK346*100</f>
        <v>#DIV/0!</v>
      </c>
      <c r="AO346" s="0"/>
      <c r="AP346" s="0"/>
      <c r="AQ346" s="0"/>
      <c r="AR346" s="0"/>
      <c r="AS346" s="0"/>
      <c r="AT346" s="38"/>
      <c r="AU346" s="38"/>
      <c r="AV346" s="38"/>
      <c r="AW346" s="38"/>
      <c r="AX346" s="38"/>
      <c r="CL346" s="49"/>
      <c r="CM346" s="50"/>
    </row>
    <row r="347" customFormat="false" ht="16" hidden="false" customHeight="false" outlineLevel="0" collapsed="false">
      <c r="AE347" s="42"/>
      <c r="AF347" s="0"/>
      <c r="AG347" s="0"/>
      <c r="AH347" s="0"/>
      <c r="AI347" s="0"/>
      <c r="AJ347" s="0"/>
      <c r="AK347" s="0"/>
      <c r="AL347" s="0"/>
      <c r="AM347" s="0" t="e">
        <f aca="false">(AL347-AL346)/AL347*100</f>
        <v>#DIV/0!</v>
      </c>
      <c r="AN347" s="0" t="e">
        <f aca="false">(AK347-AK346)/AK347*100</f>
        <v>#DIV/0!</v>
      </c>
      <c r="AO347" s="0"/>
      <c r="AP347" s="0"/>
      <c r="AQ347" s="0"/>
      <c r="AR347" s="0"/>
      <c r="AS347" s="0"/>
      <c r="AT347" s="38"/>
      <c r="AU347" s="38"/>
      <c r="AV347" s="38"/>
      <c r="AW347" s="38"/>
      <c r="AX347" s="38"/>
      <c r="CL347" s="49"/>
      <c r="CM347" s="50"/>
    </row>
    <row r="348" customFormat="false" ht="16" hidden="false" customHeight="false" outlineLevel="0" collapsed="false">
      <c r="AE348" s="42"/>
      <c r="AF348" s="0"/>
      <c r="AG348" s="0"/>
      <c r="AH348" s="0"/>
      <c r="AI348" s="0"/>
      <c r="AJ348" s="0"/>
      <c r="AK348" s="0"/>
      <c r="AL348" s="0"/>
      <c r="AM348" s="0" t="e">
        <f aca="false">(AL348-AL347)/AL348*100</f>
        <v>#DIV/0!</v>
      </c>
      <c r="AN348" s="0" t="e">
        <f aca="false">(AK348-AK347)/AK348*100</f>
        <v>#DIV/0!</v>
      </c>
      <c r="AO348" s="0"/>
      <c r="AP348" s="0"/>
      <c r="AQ348" s="0"/>
      <c r="AR348" s="0"/>
      <c r="AS348" s="0"/>
      <c r="AT348" s="38"/>
      <c r="AU348" s="38"/>
      <c r="AV348" s="38"/>
      <c r="AW348" s="38"/>
      <c r="AX348" s="38"/>
      <c r="CL348" s="49"/>
      <c r="CM348" s="50"/>
    </row>
    <row r="349" customFormat="false" ht="16" hidden="false" customHeight="false" outlineLevel="0" collapsed="false">
      <c r="AE349" s="42"/>
      <c r="AF349" s="0"/>
      <c r="AG349" s="0"/>
      <c r="AH349" s="0"/>
      <c r="AI349" s="0"/>
      <c r="AJ349" s="0"/>
      <c r="AK349" s="0"/>
      <c r="AL349" s="0"/>
      <c r="AM349" s="0" t="e">
        <f aca="false">(AL349-AL348)/AL349*100</f>
        <v>#DIV/0!</v>
      </c>
      <c r="AN349" s="0" t="e">
        <f aca="false">(AK349-AK348)/AK349*100</f>
        <v>#DIV/0!</v>
      </c>
      <c r="AO349" s="0"/>
      <c r="AP349" s="0"/>
      <c r="AQ349" s="0"/>
      <c r="AR349" s="0"/>
      <c r="AS349" s="0"/>
      <c r="AT349" s="38"/>
      <c r="AU349" s="38"/>
      <c r="AV349" s="38"/>
      <c r="AW349" s="38"/>
      <c r="AX349" s="38"/>
      <c r="CL349" s="49"/>
      <c r="CM349" s="50"/>
    </row>
    <row r="350" customFormat="false" ht="16" hidden="false" customHeight="false" outlineLevel="0" collapsed="false">
      <c r="AE350" s="42"/>
      <c r="AF350" s="0"/>
      <c r="AG350" s="0"/>
      <c r="AH350" s="0"/>
      <c r="AI350" s="0"/>
      <c r="AJ350" s="0"/>
      <c r="AK350" s="0"/>
      <c r="AL350" s="0"/>
      <c r="AM350" s="0" t="e">
        <f aca="false">(AL350-AL349)/AL350*100</f>
        <v>#DIV/0!</v>
      </c>
      <c r="AN350" s="0" t="e">
        <f aca="false">(AK350-AK349)/AK350*100</f>
        <v>#DIV/0!</v>
      </c>
      <c r="AO350" s="0"/>
      <c r="AP350" s="0"/>
      <c r="AQ350" s="0"/>
      <c r="AR350" s="0"/>
      <c r="AS350" s="0"/>
      <c r="AT350" s="38"/>
      <c r="AU350" s="38"/>
      <c r="AV350" s="38"/>
      <c r="AW350" s="38"/>
      <c r="AX350" s="38"/>
      <c r="CL350" s="49"/>
      <c r="CM350" s="50"/>
    </row>
    <row r="351" customFormat="false" ht="16" hidden="false" customHeight="false" outlineLevel="0" collapsed="false">
      <c r="AE351" s="42"/>
      <c r="AF351" s="0"/>
      <c r="AG351" s="0"/>
      <c r="AH351" s="0"/>
      <c r="AI351" s="0"/>
      <c r="AJ351" s="0"/>
      <c r="AK351" s="0"/>
      <c r="AL351" s="0"/>
      <c r="AM351" s="0" t="e">
        <f aca="false">(AL351-AL350)/AL351*100</f>
        <v>#DIV/0!</v>
      </c>
      <c r="AN351" s="0" t="e">
        <f aca="false">(AK351-AK350)/AK351*100</f>
        <v>#DIV/0!</v>
      </c>
      <c r="AO351" s="0"/>
      <c r="AP351" s="0"/>
      <c r="AQ351" s="0"/>
      <c r="AR351" s="0"/>
      <c r="AS351" s="0"/>
      <c r="AT351" s="38"/>
      <c r="AU351" s="38"/>
      <c r="AV351" s="38"/>
      <c r="AW351" s="38"/>
      <c r="AX351" s="38"/>
      <c r="CL351" s="49"/>
      <c r="CM351" s="50"/>
    </row>
    <row r="352" customFormat="false" ht="16" hidden="false" customHeight="false" outlineLevel="0" collapsed="false">
      <c r="AE352" s="42"/>
      <c r="AF352" s="0"/>
      <c r="AG352" s="0"/>
      <c r="AH352" s="0"/>
      <c r="AI352" s="0"/>
      <c r="AJ352" s="0"/>
      <c r="AK352" s="0"/>
      <c r="AL352" s="0"/>
      <c r="AM352" s="0" t="e">
        <f aca="false">(AL352-AL351)/AL352*100</f>
        <v>#DIV/0!</v>
      </c>
      <c r="AN352" s="0" t="e">
        <f aca="false">(AK352-AK351)/AK352*100</f>
        <v>#DIV/0!</v>
      </c>
      <c r="AO352" s="0"/>
      <c r="AP352" s="0"/>
      <c r="AQ352" s="0"/>
      <c r="AR352" s="0"/>
      <c r="AS352" s="0"/>
      <c r="AT352" s="38"/>
      <c r="AU352" s="38"/>
      <c r="AV352" s="38"/>
      <c r="AW352" s="38"/>
      <c r="AX352" s="38"/>
      <c r="CL352" s="49"/>
      <c r="CM352" s="50"/>
    </row>
    <row r="353" customFormat="false" ht="16" hidden="false" customHeight="false" outlineLevel="0" collapsed="false">
      <c r="AE353" s="42"/>
      <c r="AF353" s="0"/>
      <c r="AG353" s="0"/>
      <c r="AH353" s="0"/>
      <c r="AI353" s="0"/>
      <c r="AJ353" s="0"/>
      <c r="AK353" s="0"/>
      <c r="AL353" s="0"/>
      <c r="AM353" s="0" t="e">
        <f aca="false">(AL353-AL352)/AL353*100</f>
        <v>#DIV/0!</v>
      </c>
      <c r="AN353" s="0" t="e">
        <f aca="false">(AK353-AK352)/AK353*100</f>
        <v>#DIV/0!</v>
      </c>
      <c r="AO353" s="0"/>
      <c r="AP353" s="0"/>
      <c r="AQ353" s="0"/>
      <c r="AR353" s="0"/>
      <c r="AS353" s="0"/>
      <c r="AT353" s="38"/>
      <c r="AU353" s="38"/>
      <c r="AV353" s="38"/>
      <c r="AW353" s="38"/>
      <c r="AX353" s="38"/>
      <c r="CL353" s="49"/>
      <c r="CM353" s="50"/>
    </row>
    <row r="354" customFormat="false" ht="16" hidden="false" customHeight="false" outlineLevel="0" collapsed="false">
      <c r="AE354" s="42"/>
      <c r="AF354" s="0"/>
      <c r="AG354" s="0"/>
      <c r="AH354" s="0"/>
      <c r="AI354" s="0"/>
      <c r="AJ354" s="0"/>
      <c r="AK354" s="0"/>
      <c r="AL354" s="0"/>
      <c r="AM354" s="0" t="e">
        <f aca="false">(AL354-AL353)/AL354*100</f>
        <v>#DIV/0!</v>
      </c>
      <c r="AN354" s="0" t="e">
        <f aca="false">(AK354-AK353)/AK354*100</f>
        <v>#DIV/0!</v>
      </c>
      <c r="AO354" s="0"/>
      <c r="AP354" s="0"/>
      <c r="AQ354" s="0"/>
      <c r="AR354" s="0"/>
      <c r="AS354" s="0"/>
      <c r="AT354" s="38"/>
      <c r="AU354" s="38"/>
      <c r="AV354" s="38"/>
      <c r="AW354" s="38"/>
      <c r="AX354" s="38"/>
      <c r="CL354" s="49"/>
      <c r="CM354" s="50"/>
    </row>
    <row r="355" customFormat="false" ht="16" hidden="false" customHeight="false" outlineLevel="0" collapsed="false">
      <c r="AE355" s="42"/>
      <c r="AF355" s="0"/>
      <c r="AG355" s="0"/>
      <c r="AH355" s="0"/>
      <c r="AI355" s="0"/>
      <c r="AJ355" s="0"/>
      <c r="AK355" s="0"/>
      <c r="AL355" s="0"/>
      <c r="AM355" s="0" t="e">
        <f aca="false">(AL355-AL354)/AL355*100</f>
        <v>#DIV/0!</v>
      </c>
      <c r="AN355" s="0" t="e">
        <f aca="false">(AK355-AK354)/AK355*100</f>
        <v>#DIV/0!</v>
      </c>
      <c r="AO355" s="0"/>
      <c r="AP355" s="0"/>
      <c r="AQ355" s="0"/>
      <c r="AR355" s="0"/>
      <c r="AS355" s="0"/>
      <c r="AT355" s="38"/>
      <c r="AU355" s="38"/>
      <c r="AV355" s="38"/>
      <c r="AW355" s="38"/>
      <c r="AX355" s="38"/>
      <c r="CL355" s="49"/>
      <c r="CM355" s="50"/>
    </row>
    <row r="356" customFormat="false" ht="16" hidden="false" customHeight="false" outlineLevel="0" collapsed="false">
      <c r="AE356" s="42"/>
      <c r="AF356" s="0"/>
      <c r="AG356" s="0"/>
      <c r="AH356" s="0"/>
      <c r="AI356" s="0"/>
      <c r="AJ356" s="0"/>
      <c r="AK356" s="0"/>
      <c r="AL356" s="0"/>
      <c r="AM356" s="0" t="e">
        <f aca="false">(AL356-AL355)/AL356*100</f>
        <v>#DIV/0!</v>
      </c>
      <c r="AN356" s="0" t="e">
        <f aca="false">(AK356-AK355)/AK356*100</f>
        <v>#DIV/0!</v>
      </c>
      <c r="AO356" s="0"/>
      <c r="AP356" s="0"/>
      <c r="AQ356" s="0"/>
      <c r="AR356" s="0"/>
      <c r="AS356" s="0"/>
      <c r="AT356" s="38"/>
      <c r="AU356" s="38"/>
      <c r="AV356" s="38"/>
      <c r="AW356" s="38"/>
      <c r="AX356" s="38"/>
      <c r="CL356" s="49"/>
      <c r="CM356" s="50"/>
    </row>
    <row r="357" customFormat="false" ht="16" hidden="false" customHeight="false" outlineLevel="0" collapsed="false">
      <c r="AE357" s="42"/>
      <c r="AF357" s="0"/>
      <c r="AG357" s="0"/>
      <c r="AH357" s="0"/>
      <c r="AI357" s="0"/>
      <c r="AJ357" s="0"/>
      <c r="AK357" s="0"/>
      <c r="AL357" s="0"/>
      <c r="AM357" s="0" t="e">
        <f aca="false">(AL357-AL356)/AL357*100</f>
        <v>#DIV/0!</v>
      </c>
      <c r="AN357" s="0" t="e">
        <f aca="false">(AK357-AK356)/AK357*100</f>
        <v>#DIV/0!</v>
      </c>
      <c r="AO357" s="0"/>
      <c r="AP357" s="0"/>
      <c r="AQ357" s="0"/>
      <c r="AR357" s="0"/>
      <c r="AS357" s="0"/>
      <c r="AT357" s="38"/>
      <c r="AU357" s="38"/>
      <c r="AV357" s="38"/>
      <c r="AW357" s="38"/>
      <c r="AX357" s="38"/>
      <c r="CL357" s="49"/>
      <c r="CM357" s="50"/>
    </row>
    <row r="358" customFormat="false" ht="16" hidden="false" customHeight="false" outlineLevel="0" collapsed="false">
      <c r="AE358" s="42"/>
      <c r="AF358" s="0"/>
      <c r="AG358" s="0"/>
      <c r="AH358" s="0"/>
      <c r="AI358" s="0"/>
      <c r="AJ358" s="0"/>
      <c r="AK358" s="0"/>
      <c r="AL358" s="0"/>
      <c r="AM358" s="0" t="e">
        <f aca="false">(AL358-AL357)/AL358*100</f>
        <v>#DIV/0!</v>
      </c>
      <c r="AN358" s="0" t="e">
        <f aca="false">(AK358-AK357)/AK358*100</f>
        <v>#DIV/0!</v>
      </c>
      <c r="AO358" s="0"/>
      <c r="AP358" s="0"/>
      <c r="AQ358" s="0"/>
      <c r="AR358" s="0"/>
      <c r="AS358" s="0"/>
      <c r="AT358" s="38"/>
      <c r="AU358" s="38"/>
      <c r="AV358" s="38"/>
      <c r="AW358" s="38"/>
      <c r="AX358" s="38"/>
      <c r="CL358" s="49"/>
      <c r="CM358" s="50"/>
    </row>
    <row r="359" customFormat="false" ht="16" hidden="false" customHeight="false" outlineLevel="0" collapsed="false">
      <c r="AE359" s="42"/>
      <c r="AF359" s="0"/>
      <c r="AG359" s="0"/>
      <c r="AH359" s="0"/>
      <c r="AI359" s="0"/>
      <c r="AJ359" s="0"/>
      <c r="AK359" s="0"/>
      <c r="AL359" s="0"/>
      <c r="AM359" s="0" t="e">
        <f aca="false">(AL359-AL358)/AL359*100</f>
        <v>#DIV/0!</v>
      </c>
      <c r="AN359" s="0" t="e">
        <f aca="false">(AK359-AK358)/AK359*100</f>
        <v>#DIV/0!</v>
      </c>
      <c r="AO359" s="0"/>
      <c r="AP359" s="0"/>
      <c r="AQ359" s="0"/>
      <c r="AR359" s="0"/>
      <c r="AS359" s="0"/>
      <c r="AT359" s="38"/>
      <c r="AU359" s="38"/>
      <c r="AV359" s="38"/>
      <c r="AW359" s="38"/>
      <c r="AX359" s="38"/>
      <c r="CL359" s="49"/>
      <c r="CM359" s="50"/>
    </row>
    <row r="360" customFormat="false" ht="16" hidden="false" customHeight="false" outlineLevel="0" collapsed="false">
      <c r="AE360" s="42"/>
      <c r="AF360" s="0"/>
      <c r="AG360" s="0"/>
      <c r="AH360" s="0"/>
      <c r="AI360" s="0"/>
      <c r="AJ360" s="0"/>
      <c r="AK360" s="0"/>
      <c r="AL360" s="0"/>
      <c r="AM360" s="0" t="e">
        <f aca="false">(AL360-AL359)/AL360*100</f>
        <v>#DIV/0!</v>
      </c>
      <c r="AN360" s="0" t="e">
        <f aca="false">(AK360-AK359)/AK360*100</f>
        <v>#DIV/0!</v>
      </c>
      <c r="AO360" s="0"/>
      <c r="AP360" s="0"/>
      <c r="AQ360" s="0"/>
      <c r="AR360" s="0"/>
      <c r="AS360" s="0"/>
      <c r="AT360" s="38"/>
      <c r="AU360" s="38"/>
      <c r="AV360" s="38"/>
      <c r="AW360" s="38"/>
      <c r="AX360" s="38"/>
      <c r="CL360" s="49"/>
      <c r="CM360" s="50"/>
    </row>
    <row r="361" customFormat="false" ht="16" hidden="false" customHeight="false" outlineLevel="0" collapsed="false">
      <c r="AE361" s="42"/>
      <c r="AF361" s="0"/>
      <c r="AG361" s="0"/>
      <c r="AH361" s="0"/>
      <c r="AI361" s="0"/>
      <c r="AJ361" s="0"/>
      <c r="AK361" s="0"/>
      <c r="AL361" s="0"/>
      <c r="AM361" s="0" t="e">
        <f aca="false">(AL361-AL360)/AL361*100</f>
        <v>#DIV/0!</v>
      </c>
      <c r="AN361" s="0" t="e">
        <f aca="false">(AK361-AK360)/AK361*100</f>
        <v>#DIV/0!</v>
      </c>
      <c r="AO361" s="0"/>
      <c r="AP361" s="0"/>
      <c r="AQ361" s="0"/>
      <c r="AR361" s="0"/>
      <c r="AS361" s="0"/>
      <c r="AT361" s="38"/>
      <c r="AU361" s="38"/>
      <c r="AV361" s="38"/>
      <c r="AW361" s="38"/>
      <c r="AX361" s="38"/>
      <c r="CL361" s="49"/>
      <c r="CM361" s="50"/>
    </row>
    <row r="362" customFormat="false" ht="16" hidden="false" customHeight="false" outlineLevel="0" collapsed="false">
      <c r="AE362" s="42"/>
      <c r="AF362" s="0"/>
      <c r="AG362" s="0"/>
      <c r="AH362" s="0"/>
      <c r="AI362" s="0"/>
      <c r="AJ362" s="0"/>
      <c r="AK362" s="0"/>
      <c r="AL362" s="0"/>
      <c r="AM362" s="0" t="e">
        <f aca="false">(AL362-AL361)/AL362*100</f>
        <v>#DIV/0!</v>
      </c>
      <c r="AN362" s="0" t="e">
        <f aca="false">(AK362-AK361)/AK362*100</f>
        <v>#DIV/0!</v>
      </c>
      <c r="AO362" s="0"/>
      <c r="AP362" s="0"/>
      <c r="AQ362" s="0"/>
      <c r="AR362" s="0"/>
      <c r="AS362" s="0"/>
      <c r="AT362" s="38"/>
      <c r="AU362" s="38"/>
      <c r="AV362" s="38"/>
      <c r="AW362" s="38"/>
      <c r="AX362" s="38"/>
      <c r="CL362" s="49"/>
      <c r="CM362" s="50"/>
    </row>
    <row r="363" customFormat="false" ht="16" hidden="false" customHeight="false" outlineLevel="0" collapsed="false">
      <c r="AE363" s="42"/>
      <c r="AF363" s="0"/>
      <c r="AG363" s="0"/>
      <c r="AH363" s="0"/>
      <c r="AI363" s="0"/>
      <c r="AJ363" s="0"/>
      <c r="AK363" s="0"/>
      <c r="AL363" s="0"/>
      <c r="AM363" s="0" t="e">
        <f aca="false">(AL363-AL362)/AL363*100</f>
        <v>#DIV/0!</v>
      </c>
      <c r="AN363" s="0" t="e">
        <f aca="false">(AK363-AK362)/AK363*100</f>
        <v>#DIV/0!</v>
      </c>
      <c r="AO363" s="0"/>
      <c r="AP363" s="0"/>
      <c r="AQ363" s="0"/>
      <c r="AR363" s="0"/>
      <c r="AS363" s="0"/>
      <c r="AT363" s="38"/>
      <c r="AU363" s="38"/>
      <c r="AV363" s="38"/>
      <c r="AW363" s="38"/>
      <c r="AX363" s="38"/>
      <c r="CL363" s="49"/>
      <c r="CM363" s="50"/>
    </row>
    <row r="364" customFormat="false" ht="16" hidden="false" customHeight="false" outlineLevel="0" collapsed="false">
      <c r="AE364" s="42"/>
      <c r="AF364" s="0"/>
      <c r="AG364" s="0"/>
      <c r="AH364" s="0"/>
      <c r="AI364" s="0"/>
      <c r="AJ364" s="0"/>
      <c r="AK364" s="0"/>
      <c r="AL364" s="0"/>
      <c r="AM364" s="0" t="e">
        <f aca="false">(AL364-AL363)/AL364*100</f>
        <v>#DIV/0!</v>
      </c>
      <c r="AN364" s="0" t="e">
        <f aca="false">(AK364-AK363)/AK364*100</f>
        <v>#DIV/0!</v>
      </c>
      <c r="AO364" s="0"/>
      <c r="AP364" s="0"/>
      <c r="AQ364" s="0"/>
      <c r="AR364" s="0"/>
      <c r="AS364" s="0"/>
      <c r="AT364" s="38"/>
      <c r="AU364" s="38"/>
      <c r="AV364" s="38"/>
      <c r="AW364" s="38"/>
      <c r="AX364" s="38"/>
      <c r="CL364" s="49"/>
      <c r="CM364" s="50"/>
    </row>
    <row r="365" customFormat="false" ht="16" hidden="false" customHeight="false" outlineLevel="0" collapsed="false">
      <c r="AE365" s="42"/>
      <c r="AF365" s="0"/>
      <c r="AG365" s="0"/>
      <c r="AH365" s="0"/>
      <c r="AI365" s="0"/>
      <c r="AJ365" s="0"/>
      <c r="AK365" s="0"/>
      <c r="AL365" s="0"/>
      <c r="AM365" s="0" t="e">
        <f aca="false">(AL365-AL364)/AL365*100</f>
        <v>#DIV/0!</v>
      </c>
      <c r="AN365" s="0" t="e">
        <f aca="false">(AK365-AK364)/AK365*100</f>
        <v>#DIV/0!</v>
      </c>
      <c r="AO365" s="0"/>
      <c r="AP365" s="0"/>
      <c r="AQ365" s="0"/>
      <c r="AR365" s="0"/>
      <c r="AS365" s="0"/>
      <c r="AT365" s="38"/>
      <c r="AU365" s="38"/>
      <c r="AV365" s="38"/>
      <c r="AW365" s="38"/>
      <c r="AX365" s="38"/>
      <c r="CL365" s="49"/>
      <c r="CM365" s="50"/>
    </row>
    <row r="366" customFormat="false" ht="16" hidden="false" customHeight="false" outlineLevel="0" collapsed="false">
      <c r="AE366" s="42"/>
      <c r="AF366" s="0"/>
      <c r="AG366" s="0"/>
      <c r="AH366" s="0"/>
      <c r="AI366" s="0"/>
      <c r="AJ366" s="0"/>
      <c r="AK366" s="0"/>
      <c r="AL366" s="0"/>
      <c r="AM366" s="0" t="e">
        <f aca="false">(AL366-AL365)/AL366*100</f>
        <v>#DIV/0!</v>
      </c>
      <c r="AN366" s="0" t="e">
        <f aca="false">(AK366-AK365)/AK366*100</f>
        <v>#DIV/0!</v>
      </c>
      <c r="AO366" s="0"/>
      <c r="AP366" s="0"/>
      <c r="AQ366" s="0"/>
      <c r="AR366" s="0"/>
      <c r="AS366" s="0"/>
      <c r="AT366" s="38"/>
      <c r="AU366" s="38"/>
      <c r="AV366" s="38"/>
      <c r="AW366" s="38"/>
      <c r="AX366" s="38"/>
      <c r="CL366" s="49"/>
      <c r="CM366" s="50"/>
    </row>
    <row r="367" customFormat="false" ht="16" hidden="false" customHeight="false" outlineLevel="0" collapsed="false">
      <c r="AE367" s="42"/>
      <c r="AF367" s="0"/>
      <c r="AG367" s="0"/>
      <c r="AH367" s="0"/>
      <c r="AI367" s="0"/>
      <c r="AJ367" s="0"/>
      <c r="AK367" s="0"/>
      <c r="AL367" s="0"/>
      <c r="AM367" s="0" t="e">
        <f aca="false">(AL367-AL366)/AL367*100</f>
        <v>#DIV/0!</v>
      </c>
      <c r="AN367" s="0" t="e">
        <f aca="false">(AK367-AK366)/AK367*100</f>
        <v>#DIV/0!</v>
      </c>
      <c r="AO367" s="0"/>
      <c r="AP367" s="0"/>
      <c r="AQ367" s="0"/>
      <c r="AR367" s="0"/>
      <c r="AS367" s="0"/>
      <c r="AT367" s="38"/>
      <c r="AU367" s="38"/>
      <c r="AV367" s="38"/>
      <c r="AW367" s="38"/>
      <c r="AX367" s="38"/>
      <c r="CL367" s="49"/>
      <c r="CM367" s="50"/>
    </row>
    <row r="368" customFormat="false" ht="16" hidden="false" customHeight="false" outlineLevel="0" collapsed="false">
      <c r="AE368" s="42"/>
      <c r="AF368" s="0"/>
      <c r="AG368" s="0"/>
      <c r="AH368" s="0"/>
      <c r="AI368" s="0"/>
      <c r="AJ368" s="0"/>
      <c r="AK368" s="0"/>
      <c r="AL368" s="0"/>
      <c r="AM368" s="0" t="e">
        <f aca="false">(AL368-AL367)/AL368*100</f>
        <v>#DIV/0!</v>
      </c>
      <c r="AN368" s="0" t="e">
        <f aca="false">(AK368-AK367)/AK368*100</f>
        <v>#DIV/0!</v>
      </c>
      <c r="AO368" s="0"/>
      <c r="AP368" s="0"/>
      <c r="AQ368" s="0"/>
      <c r="AR368" s="0"/>
      <c r="AS368" s="0"/>
      <c r="AT368" s="38"/>
      <c r="AU368" s="38"/>
      <c r="AV368" s="38"/>
      <c r="AW368" s="38"/>
      <c r="AX368" s="38"/>
      <c r="CL368" s="49"/>
      <c r="CM368" s="50"/>
    </row>
    <row r="369" customFormat="false" ht="16" hidden="false" customHeight="false" outlineLevel="0" collapsed="false">
      <c r="AE369" s="42"/>
      <c r="AF369" s="0"/>
      <c r="AG369" s="0"/>
      <c r="AH369" s="0"/>
      <c r="AI369" s="0"/>
      <c r="AJ369" s="0"/>
      <c r="AK369" s="0"/>
      <c r="AL369" s="0"/>
      <c r="AM369" s="0" t="e">
        <f aca="false">(AL369-AL368)/AL369*100</f>
        <v>#DIV/0!</v>
      </c>
      <c r="AN369" s="0" t="e">
        <f aca="false">(AK369-AK368)/AK369*100</f>
        <v>#DIV/0!</v>
      </c>
      <c r="AO369" s="0"/>
      <c r="AP369" s="0"/>
      <c r="AQ369" s="0"/>
      <c r="AR369" s="0"/>
      <c r="AS369" s="0"/>
      <c r="AT369" s="38"/>
      <c r="AU369" s="38"/>
      <c r="AV369" s="38"/>
      <c r="AW369" s="38"/>
      <c r="AX369" s="38"/>
      <c r="CL369" s="49"/>
      <c r="CM369" s="50"/>
    </row>
    <row r="370" customFormat="false" ht="16" hidden="false" customHeight="false" outlineLevel="0" collapsed="false">
      <c r="AE370" s="42"/>
      <c r="AF370" s="0"/>
      <c r="AG370" s="0"/>
      <c r="AH370" s="0"/>
      <c r="AI370" s="0"/>
      <c r="AJ370" s="0"/>
      <c r="AK370" s="0"/>
      <c r="AL370" s="0"/>
      <c r="AM370" s="0" t="e">
        <f aca="false">(AL370-AL369)/AL370*100</f>
        <v>#DIV/0!</v>
      </c>
      <c r="AN370" s="0" t="e">
        <f aca="false">(AK370-AK369)/AK370*100</f>
        <v>#DIV/0!</v>
      </c>
      <c r="AO370" s="0"/>
      <c r="AP370" s="0"/>
      <c r="AQ370" s="0"/>
      <c r="AR370" s="0"/>
      <c r="AS370" s="0"/>
      <c r="AT370" s="38"/>
      <c r="AU370" s="38"/>
      <c r="AV370" s="38"/>
      <c r="AW370" s="38"/>
      <c r="AX370" s="38"/>
      <c r="CL370" s="49"/>
      <c r="CM370" s="50"/>
    </row>
    <row r="371" customFormat="false" ht="16" hidden="false" customHeight="false" outlineLevel="0" collapsed="false">
      <c r="AE371" s="42"/>
      <c r="AF371" s="0"/>
      <c r="AG371" s="0"/>
      <c r="AH371" s="0"/>
      <c r="AI371" s="0"/>
      <c r="AJ371" s="0"/>
      <c r="AK371" s="0"/>
      <c r="AL371" s="0"/>
      <c r="AM371" s="0" t="e">
        <f aca="false">(AL371-AL370)/AL371*100</f>
        <v>#DIV/0!</v>
      </c>
      <c r="AN371" s="0" t="e">
        <f aca="false">(AK371-AK370)/AK371*100</f>
        <v>#DIV/0!</v>
      </c>
      <c r="AO371" s="0"/>
      <c r="AP371" s="0"/>
      <c r="AQ371" s="0"/>
      <c r="AR371" s="0"/>
      <c r="AS371" s="0"/>
      <c r="AT371" s="38"/>
      <c r="AU371" s="38"/>
      <c r="AV371" s="38"/>
      <c r="AW371" s="38"/>
      <c r="AX371" s="38"/>
      <c r="CL371" s="49"/>
      <c r="CM371" s="50"/>
    </row>
    <row r="372" customFormat="false" ht="16" hidden="false" customHeight="false" outlineLevel="0" collapsed="false">
      <c r="AE372" s="42"/>
      <c r="AF372" s="0"/>
      <c r="AG372" s="0"/>
      <c r="AH372" s="0"/>
      <c r="AI372" s="0"/>
      <c r="AJ372" s="0"/>
      <c r="AK372" s="0"/>
      <c r="AL372" s="0"/>
      <c r="AM372" s="0" t="e">
        <f aca="false">(AL372-AL371)/AL372*100</f>
        <v>#DIV/0!</v>
      </c>
      <c r="AN372" s="0" t="e">
        <f aca="false">(AK372-AK371)/AK372*100</f>
        <v>#DIV/0!</v>
      </c>
      <c r="AO372" s="0"/>
      <c r="AP372" s="0"/>
      <c r="AQ372" s="0"/>
      <c r="AR372" s="0"/>
      <c r="AS372" s="0"/>
      <c r="AT372" s="38"/>
      <c r="AU372" s="38"/>
      <c r="AV372" s="38"/>
      <c r="AW372" s="38"/>
      <c r="AX372" s="38"/>
      <c r="CL372" s="49"/>
      <c r="CM372" s="50"/>
    </row>
    <row r="373" customFormat="false" ht="16" hidden="false" customHeight="false" outlineLevel="0" collapsed="false">
      <c r="AE373" s="42"/>
      <c r="AF373" s="0"/>
      <c r="AG373" s="0"/>
      <c r="AH373" s="0"/>
      <c r="AI373" s="0"/>
      <c r="AJ373" s="0"/>
      <c r="AK373" s="0"/>
      <c r="AL373" s="0"/>
      <c r="AM373" s="0" t="e">
        <f aca="false">(AL373-AL372)/AL373*100</f>
        <v>#DIV/0!</v>
      </c>
      <c r="AN373" s="0" t="e">
        <f aca="false">(AK373-AK372)/AK373*100</f>
        <v>#DIV/0!</v>
      </c>
      <c r="AO373" s="0"/>
      <c r="AP373" s="0"/>
      <c r="AQ373" s="0"/>
      <c r="AR373" s="0"/>
      <c r="AS373" s="0"/>
      <c r="AT373" s="38"/>
      <c r="AU373" s="38"/>
      <c r="AV373" s="38"/>
      <c r="AW373" s="38"/>
      <c r="AX373" s="38"/>
      <c r="CL373" s="49"/>
      <c r="CM373" s="50"/>
    </row>
    <row r="374" customFormat="false" ht="16" hidden="false" customHeight="false" outlineLevel="0" collapsed="false">
      <c r="AE374" s="42"/>
      <c r="AF374" s="0"/>
      <c r="AG374" s="0"/>
      <c r="AH374" s="0"/>
      <c r="AI374" s="0"/>
      <c r="AJ374" s="0"/>
      <c r="AK374" s="0"/>
      <c r="AL374" s="0"/>
      <c r="AM374" s="0" t="e">
        <f aca="false">(AL374-AL373)/AL374*100</f>
        <v>#DIV/0!</v>
      </c>
      <c r="AN374" s="0" t="e">
        <f aca="false">(AK374-AK373)/AK374*100</f>
        <v>#DIV/0!</v>
      </c>
      <c r="AO374" s="0"/>
      <c r="AP374" s="0"/>
      <c r="AQ374" s="0"/>
      <c r="AR374" s="0"/>
      <c r="AS374" s="0"/>
      <c r="AT374" s="38"/>
      <c r="AU374" s="38"/>
      <c r="AV374" s="38"/>
      <c r="AW374" s="38"/>
      <c r="AX374" s="38"/>
      <c r="CL374" s="49"/>
      <c r="CM374" s="50"/>
    </row>
    <row r="375" customFormat="false" ht="16" hidden="false" customHeight="false" outlineLevel="0" collapsed="false">
      <c r="AE375" s="42"/>
      <c r="AF375" s="0"/>
      <c r="AG375" s="0"/>
      <c r="AH375" s="0"/>
      <c r="AI375" s="0"/>
      <c r="AJ375" s="0"/>
      <c r="AK375" s="0"/>
      <c r="AL375" s="0"/>
      <c r="AM375" s="0" t="e">
        <f aca="false">(AL375-AL374)/AL375*100</f>
        <v>#DIV/0!</v>
      </c>
      <c r="AN375" s="0" t="e">
        <f aca="false">(AK375-AK374)/AK375*100</f>
        <v>#DIV/0!</v>
      </c>
      <c r="AO375" s="0"/>
      <c r="AP375" s="0"/>
      <c r="AQ375" s="0"/>
      <c r="AR375" s="0"/>
      <c r="AS375" s="0"/>
      <c r="AT375" s="38"/>
      <c r="AU375" s="38"/>
      <c r="AV375" s="38"/>
      <c r="AW375" s="38"/>
      <c r="AX375" s="38"/>
      <c r="CL375" s="49"/>
      <c r="CM375" s="50"/>
    </row>
    <row r="376" customFormat="false" ht="16" hidden="false" customHeight="false" outlineLevel="0" collapsed="false">
      <c r="AE376" s="42"/>
      <c r="AF376" s="0"/>
      <c r="AG376" s="0"/>
      <c r="AH376" s="0"/>
      <c r="AI376" s="0"/>
      <c r="AJ376" s="0"/>
      <c r="AK376" s="0"/>
      <c r="AL376" s="0"/>
      <c r="AM376" s="0" t="e">
        <f aca="false">(AL376-AL375)/AL376*100</f>
        <v>#DIV/0!</v>
      </c>
      <c r="AN376" s="0" t="e">
        <f aca="false">(AK376-AK375)/AK376*100</f>
        <v>#DIV/0!</v>
      </c>
      <c r="AO376" s="0"/>
      <c r="AP376" s="0"/>
      <c r="AQ376" s="0"/>
      <c r="AR376" s="0"/>
      <c r="AS376" s="0"/>
      <c r="AT376" s="38"/>
      <c r="AU376" s="38"/>
      <c r="AV376" s="38"/>
      <c r="AW376" s="38"/>
      <c r="AX376" s="38"/>
      <c r="CL376" s="49"/>
      <c r="CM376" s="50"/>
    </row>
    <row r="377" customFormat="false" ht="16" hidden="false" customHeight="false" outlineLevel="0" collapsed="false">
      <c r="AE377" s="42"/>
      <c r="AF377" s="0"/>
      <c r="AG377" s="0"/>
      <c r="AH377" s="0"/>
      <c r="AI377" s="0"/>
      <c r="AJ377" s="0"/>
      <c r="AK377" s="0"/>
      <c r="AL377" s="0"/>
      <c r="AM377" s="0" t="e">
        <f aca="false">(AL377-AL376)/AL377*100</f>
        <v>#DIV/0!</v>
      </c>
      <c r="AN377" s="0" t="e">
        <f aca="false">(AK377-AK376)/AK377*100</f>
        <v>#DIV/0!</v>
      </c>
      <c r="AO377" s="0"/>
      <c r="AP377" s="0"/>
      <c r="AQ377" s="0"/>
      <c r="AR377" s="0"/>
      <c r="AS377" s="0"/>
      <c r="AT377" s="38"/>
      <c r="AU377" s="38"/>
      <c r="AV377" s="38"/>
      <c r="AW377" s="38"/>
      <c r="AX377" s="38"/>
      <c r="CL377" s="49"/>
      <c r="CM377" s="50"/>
    </row>
    <row r="378" customFormat="false" ht="16" hidden="false" customHeight="false" outlineLevel="0" collapsed="false">
      <c r="AE378" s="42"/>
      <c r="AF378" s="0"/>
      <c r="AG378" s="0"/>
      <c r="AH378" s="0"/>
      <c r="AI378" s="0"/>
      <c r="AJ378" s="0"/>
      <c r="AK378" s="0"/>
      <c r="AL378" s="0"/>
      <c r="AM378" s="0" t="e">
        <f aca="false">(AL378-AL377)/AL378*100</f>
        <v>#DIV/0!</v>
      </c>
      <c r="AN378" s="0" t="e">
        <f aca="false">(AK378-AK377)/AK378*100</f>
        <v>#DIV/0!</v>
      </c>
      <c r="AO378" s="0"/>
      <c r="AP378" s="0"/>
      <c r="AQ378" s="0"/>
      <c r="AR378" s="0"/>
      <c r="AS378" s="0"/>
      <c r="AT378" s="38"/>
      <c r="AU378" s="38"/>
      <c r="AV378" s="38"/>
      <c r="AW378" s="38"/>
      <c r="AX378" s="38"/>
      <c r="CL378" s="49"/>
      <c r="CM378" s="50"/>
    </row>
    <row r="379" customFormat="false" ht="16" hidden="false" customHeight="false" outlineLevel="0" collapsed="false">
      <c r="AE379" s="42"/>
      <c r="AF379" s="0"/>
      <c r="AG379" s="0"/>
      <c r="AH379" s="0"/>
      <c r="AI379" s="0"/>
      <c r="AJ379" s="0"/>
      <c r="AK379" s="0"/>
      <c r="AL379" s="0"/>
      <c r="AM379" s="0" t="e">
        <f aca="false">(AL379-AL378)/AL379*100</f>
        <v>#DIV/0!</v>
      </c>
      <c r="AN379" s="0" t="e">
        <f aca="false">(AK379-AK378)/AK379*100</f>
        <v>#DIV/0!</v>
      </c>
      <c r="AO379" s="0"/>
      <c r="AP379" s="0"/>
      <c r="AQ379" s="0"/>
      <c r="AR379" s="0"/>
      <c r="AS379" s="0"/>
      <c r="AT379" s="38"/>
      <c r="AU379" s="38"/>
      <c r="AV379" s="38"/>
      <c r="AW379" s="38"/>
      <c r="AX379" s="38"/>
      <c r="CL379" s="49"/>
      <c r="CM379" s="50"/>
    </row>
    <row r="380" customFormat="false" ht="16" hidden="false" customHeight="false" outlineLevel="0" collapsed="false">
      <c r="AE380" s="42"/>
      <c r="AF380" s="0"/>
      <c r="AG380" s="0"/>
      <c r="AH380" s="0"/>
      <c r="AI380" s="0"/>
      <c r="AJ380" s="0"/>
      <c r="AK380" s="0"/>
      <c r="AL380" s="0"/>
      <c r="AM380" s="0" t="e">
        <f aca="false">(AL380-AL379)/AL380*100</f>
        <v>#DIV/0!</v>
      </c>
      <c r="AN380" s="0" t="e">
        <f aca="false">(AK380-AK379)/AK380*100</f>
        <v>#DIV/0!</v>
      </c>
      <c r="AO380" s="0"/>
      <c r="AP380" s="0"/>
      <c r="AQ380" s="0"/>
      <c r="AR380" s="0"/>
      <c r="AS380" s="0"/>
      <c r="AT380" s="38"/>
      <c r="AU380" s="38"/>
      <c r="AV380" s="38"/>
      <c r="AW380" s="38"/>
      <c r="AX380" s="38"/>
      <c r="CL380" s="49"/>
      <c r="CM380" s="50"/>
    </row>
    <row r="381" customFormat="false" ht="16" hidden="false" customHeight="false" outlineLevel="0" collapsed="false">
      <c r="AE381" s="42"/>
      <c r="AF381" s="0"/>
      <c r="AG381" s="0"/>
      <c r="AH381" s="0"/>
      <c r="AI381" s="0"/>
      <c r="AJ381" s="0"/>
      <c r="AK381" s="0"/>
      <c r="AL381" s="0"/>
      <c r="AM381" s="0" t="e">
        <f aca="false">(AL381-AL380)/AL381*100</f>
        <v>#DIV/0!</v>
      </c>
      <c r="AN381" s="0" t="e">
        <f aca="false">(AK381-AK380)/AK381*100</f>
        <v>#DIV/0!</v>
      </c>
      <c r="AO381" s="0"/>
      <c r="AP381" s="0"/>
      <c r="AQ381" s="0"/>
      <c r="AR381" s="0"/>
      <c r="AS381" s="0"/>
      <c r="AT381" s="38"/>
      <c r="AU381" s="38"/>
      <c r="AV381" s="38"/>
      <c r="AW381" s="38"/>
      <c r="AX381" s="38"/>
      <c r="CL381" s="49"/>
      <c r="CM381" s="50"/>
    </row>
    <row r="382" customFormat="false" ht="16" hidden="false" customHeight="false" outlineLevel="0" collapsed="false">
      <c r="AE382" s="42"/>
      <c r="AF382" s="0"/>
      <c r="AG382" s="0"/>
      <c r="AH382" s="0"/>
      <c r="AI382" s="0"/>
      <c r="AJ382" s="0"/>
      <c r="AK382" s="0"/>
      <c r="AL382" s="0"/>
      <c r="AM382" s="0" t="e">
        <f aca="false">(AL382-AL381)/AL382*100</f>
        <v>#DIV/0!</v>
      </c>
      <c r="AN382" s="0" t="e">
        <f aca="false">(AK382-AK381)/AK382*100</f>
        <v>#DIV/0!</v>
      </c>
      <c r="AO382" s="0"/>
      <c r="AP382" s="0"/>
      <c r="AQ382" s="0"/>
      <c r="AR382" s="0"/>
      <c r="AS382" s="0"/>
      <c r="AT382" s="38"/>
      <c r="AU382" s="38"/>
      <c r="AV382" s="38"/>
      <c r="AW382" s="38"/>
      <c r="AX382" s="38"/>
      <c r="CL382" s="49"/>
      <c r="CM382" s="50"/>
    </row>
    <row r="383" customFormat="false" ht="16" hidden="false" customHeight="false" outlineLevel="0" collapsed="false">
      <c r="AE383" s="42"/>
      <c r="AF383" s="0"/>
      <c r="AG383" s="0"/>
      <c r="AH383" s="0"/>
      <c r="AI383" s="0"/>
      <c r="AJ383" s="0"/>
      <c r="AK383" s="0"/>
      <c r="AL383" s="0"/>
      <c r="AM383" s="0" t="e">
        <f aca="false">(AL383-AL382)/AL383*100</f>
        <v>#DIV/0!</v>
      </c>
      <c r="AN383" s="0" t="e">
        <f aca="false">(AK383-AK382)/AK383*100</f>
        <v>#DIV/0!</v>
      </c>
      <c r="AO383" s="0"/>
      <c r="AP383" s="0"/>
      <c r="AQ383" s="0"/>
      <c r="AR383" s="0"/>
      <c r="AS383" s="0"/>
      <c r="AT383" s="38"/>
      <c r="AU383" s="38"/>
      <c r="AV383" s="38"/>
      <c r="AW383" s="38"/>
      <c r="AX383" s="38"/>
      <c r="CL383" s="49"/>
      <c r="CM383" s="50"/>
    </row>
    <row r="384" customFormat="false" ht="16" hidden="false" customHeight="false" outlineLevel="0" collapsed="false">
      <c r="AE384" s="42"/>
      <c r="AF384" s="0"/>
      <c r="AG384" s="0"/>
      <c r="AH384" s="0"/>
      <c r="AI384" s="0"/>
      <c r="AJ384" s="0"/>
      <c r="AK384" s="0"/>
      <c r="AL384" s="0"/>
      <c r="AM384" s="0" t="e">
        <f aca="false">(AL384-AL383)/AL384*100</f>
        <v>#DIV/0!</v>
      </c>
      <c r="AN384" s="0" t="e">
        <f aca="false">(AK384-AK383)/AK384*100</f>
        <v>#DIV/0!</v>
      </c>
      <c r="AO384" s="0"/>
      <c r="AP384" s="0"/>
      <c r="AQ384" s="0"/>
      <c r="AR384" s="0"/>
      <c r="AS384" s="0"/>
      <c r="AT384" s="38"/>
      <c r="AU384" s="38"/>
      <c r="AV384" s="38"/>
      <c r="AW384" s="38"/>
      <c r="AX384" s="38"/>
      <c r="CL384" s="49"/>
      <c r="CM384" s="50"/>
    </row>
    <row r="385" customFormat="false" ht="16" hidden="false" customHeight="false" outlineLevel="0" collapsed="false">
      <c r="AE385" s="42"/>
      <c r="AF385" s="0"/>
      <c r="AG385" s="0"/>
      <c r="AH385" s="0"/>
      <c r="AI385" s="0"/>
      <c r="AJ385" s="0"/>
      <c r="AK385" s="0"/>
      <c r="AL385" s="0"/>
      <c r="AM385" s="0" t="e">
        <f aca="false">(AL385-AL384)/AL385*100</f>
        <v>#DIV/0!</v>
      </c>
      <c r="AN385" s="0" t="e">
        <f aca="false">(AK385-AK384)/AK385*100</f>
        <v>#DIV/0!</v>
      </c>
      <c r="AO385" s="0"/>
      <c r="AP385" s="0"/>
      <c r="AQ385" s="0"/>
      <c r="AR385" s="0"/>
      <c r="AS385" s="0"/>
      <c r="AT385" s="38"/>
      <c r="AU385" s="38"/>
      <c r="AV385" s="38"/>
      <c r="AW385" s="38"/>
      <c r="AX385" s="38"/>
      <c r="CL385" s="49"/>
      <c r="CM385" s="50"/>
    </row>
    <row r="386" customFormat="false" ht="16" hidden="false" customHeight="false" outlineLevel="0" collapsed="false">
      <c r="AE386" s="42"/>
      <c r="AF386" s="0"/>
      <c r="AG386" s="0"/>
      <c r="AH386" s="0"/>
      <c r="AI386" s="0"/>
      <c r="AJ386" s="0"/>
      <c r="AK386" s="0"/>
      <c r="AL386" s="0"/>
      <c r="AM386" s="0" t="e">
        <f aca="false">(AL386-AL385)/AL386*100</f>
        <v>#DIV/0!</v>
      </c>
      <c r="AN386" s="0" t="e">
        <f aca="false">(AK386-AK385)/AK386*100</f>
        <v>#DIV/0!</v>
      </c>
      <c r="AO386" s="0"/>
      <c r="AP386" s="0"/>
      <c r="AQ386" s="0"/>
      <c r="AR386" s="0"/>
      <c r="AS386" s="0"/>
      <c r="AT386" s="38"/>
      <c r="AU386" s="38"/>
      <c r="AV386" s="38"/>
      <c r="AW386" s="38"/>
      <c r="AX386" s="38"/>
      <c r="CL386" s="49"/>
      <c r="CM386" s="50"/>
    </row>
    <row r="387" customFormat="false" ht="16" hidden="false" customHeight="false" outlineLevel="0" collapsed="false">
      <c r="AE387" s="42"/>
      <c r="AF387" s="0"/>
      <c r="AG387" s="0"/>
      <c r="AH387" s="0"/>
      <c r="AI387" s="0"/>
      <c r="AJ387" s="0"/>
      <c r="AK387" s="0"/>
      <c r="AL387" s="0"/>
      <c r="AM387" s="0" t="e">
        <f aca="false">(AL387-AL386)/AL387*100</f>
        <v>#DIV/0!</v>
      </c>
      <c r="AN387" s="0" t="e">
        <f aca="false">(AK387-AK386)/AK387*100</f>
        <v>#DIV/0!</v>
      </c>
      <c r="AO387" s="0"/>
      <c r="AP387" s="0"/>
      <c r="AQ387" s="0"/>
      <c r="AR387" s="0"/>
      <c r="AS387" s="0"/>
      <c r="AT387" s="38"/>
      <c r="AU387" s="38"/>
      <c r="AV387" s="38"/>
      <c r="AW387" s="38"/>
      <c r="AX387" s="38"/>
      <c r="CL387" s="49"/>
      <c r="CM387" s="50"/>
    </row>
    <row r="388" customFormat="false" ht="16" hidden="false" customHeight="false" outlineLevel="0" collapsed="false">
      <c r="AE388" s="42"/>
      <c r="AF388" s="0"/>
      <c r="AG388" s="0"/>
      <c r="AH388" s="0"/>
      <c r="AI388" s="0"/>
      <c r="AJ388" s="0"/>
      <c r="AK388" s="0"/>
      <c r="AL388" s="0"/>
      <c r="AM388" s="0" t="e">
        <f aca="false">(AL388-AL387)/AL388*100</f>
        <v>#DIV/0!</v>
      </c>
      <c r="AN388" s="0" t="e">
        <f aca="false">(AK388-AK387)/AK388*100</f>
        <v>#DIV/0!</v>
      </c>
      <c r="AO388" s="0"/>
      <c r="AP388" s="0"/>
      <c r="AQ388" s="0"/>
      <c r="AR388" s="0"/>
      <c r="AS388" s="0"/>
      <c r="AT388" s="38"/>
      <c r="AU388" s="38"/>
      <c r="AV388" s="38"/>
      <c r="AW388" s="38"/>
      <c r="AX388" s="38"/>
      <c r="CL388" s="49"/>
      <c r="CM388" s="50"/>
    </row>
    <row r="389" customFormat="false" ht="16" hidden="false" customHeight="false" outlineLevel="0" collapsed="false">
      <c r="AE389" s="42"/>
      <c r="AF389" s="0"/>
      <c r="AG389" s="0"/>
      <c r="AH389" s="0"/>
      <c r="AI389" s="0"/>
      <c r="AJ389" s="0"/>
      <c r="AK389" s="0"/>
      <c r="AL389" s="0"/>
      <c r="AM389" s="0" t="e">
        <f aca="false">(AL389-AL388)/AL389*100</f>
        <v>#DIV/0!</v>
      </c>
      <c r="AN389" s="0" t="e">
        <f aca="false">(AK389-AK388)/AK389*100</f>
        <v>#DIV/0!</v>
      </c>
      <c r="AO389" s="0"/>
      <c r="AP389" s="0"/>
      <c r="AQ389" s="0"/>
      <c r="AR389" s="0"/>
      <c r="AS389" s="0"/>
      <c r="AT389" s="38"/>
      <c r="AU389" s="38"/>
      <c r="AV389" s="38"/>
      <c r="AW389" s="38"/>
      <c r="AX389" s="38"/>
      <c r="CL389" s="49"/>
      <c r="CM389" s="50"/>
    </row>
    <row r="390" customFormat="false" ht="16" hidden="false" customHeight="false" outlineLevel="0" collapsed="false">
      <c r="AE390" s="42"/>
      <c r="AF390" s="0"/>
      <c r="AG390" s="0"/>
      <c r="AH390" s="0"/>
      <c r="AI390" s="0"/>
      <c r="AJ390" s="0"/>
      <c r="AK390" s="0"/>
      <c r="AL390" s="0"/>
      <c r="AM390" s="0" t="e">
        <f aca="false">(AL390-AL389)/AL390*100</f>
        <v>#DIV/0!</v>
      </c>
      <c r="AN390" s="0" t="e">
        <f aca="false">(AK390-AK389)/AK390*100</f>
        <v>#DIV/0!</v>
      </c>
      <c r="AO390" s="0"/>
      <c r="AP390" s="0"/>
      <c r="AQ390" s="0"/>
      <c r="AR390" s="0"/>
      <c r="AS390" s="0"/>
      <c r="AT390" s="38"/>
      <c r="AU390" s="38"/>
      <c r="AV390" s="38"/>
      <c r="AW390" s="38"/>
      <c r="AX390" s="38"/>
      <c r="CL390" s="49"/>
      <c r="CM390" s="50"/>
    </row>
    <row r="391" customFormat="false" ht="16" hidden="false" customHeight="false" outlineLevel="0" collapsed="false">
      <c r="AE391" s="42"/>
      <c r="AF391" s="0"/>
      <c r="AG391" s="0"/>
      <c r="AH391" s="0"/>
      <c r="AI391" s="0"/>
      <c r="AJ391" s="0"/>
      <c r="AK391" s="0"/>
      <c r="AL391" s="0"/>
      <c r="AM391" s="0" t="e">
        <f aca="false">(AL391-AL390)/AL391*100</f>
        <v>#DIV/0!</v>
      </c>
      <c r="AN391" s="0" t="e">
        <f aca="false">(AK391-AK390)/AK391*100</f>
        <v>#DIV/0!</v>
      </c>
      <c r="AO391" s="0"/>
      <c r="AP391" s="0"/>
      <c r="AQ391" s="0"/>
      <c r="AR391" s="0"/>
      <c r="AS391" s="0"/>
      <c r="AT391" s="38"/>
      <c r="AU391" s="38"/>
      <c r="AV391" s="38"/>
      <c r="AW391" s="38"/>
      <c r="AX391" s="38"/>
      <c r="CL391" s="49"/>
      <c r="CM391" s="50"/>
    </row>
    <row r="392" customFormat="false" ht="16" hidden="false" customHeight="false" outlineLevel="0" collapsed="false">
      <c r="AE392" s="42"/>
      <c r="AF392" s="0"/>
      <c r="AG392" s="0"/>
      <c r="AH392" s="0"/>
      <c r="AI392" s="0"/>
      <c r="AJ392" s="0"/>
      <c r="AK392" s="0"/>
      <c r="AL392" s="0"/>
      <c r="AM392" s="0" t="e">
        <f aca="false">(AL392-AL391)/AL392*100</f>
        <v>#DIV/0!</v>
      </c>
      <c r="AN392" s="0" t="e">
        <f aca="false">(AK392-AK391)/AK392*100</f>
        <v>#DIV/0!</v>
      </c>
      <c r="AO392" s="0"/>
      <c r="AP392" s="0"/>
      <c r="AQ392" s="0"/>
      <c r="AR392" s="0"/>
      <c r="AS392" s="0"/>
      <c r="AT392" s="38"/>
      <c r="AU392" s="38"/>
      <c r="AV392" s="38"/>
      <c r="AW392" s="38"/>
      <c r="AX392" s="38"/>
      <c r="CL392" s="49"/>
      <c r="CM392" s="50"/>
    </row>
    <row r="393" customFormat="false" ht="16" hidden="false" customHeight="false" outlineLevel="0" collapsed="false">
      <c r="AE393" s="42"/>
      <c r="AF393" s="0"/>
      <c r="AG393" s="0"/>
      <c r="AH393" s="0"/>
      <c r="AI393" s="0"/>
      <c r="AJ393" s="0"/>
      <c r="AK393" s="0"/>
      <c r="AL393" s="0"/>
      <c r="AM393" s="0" t="e">
        <f aca="false">(AL393-AL392)/AL393*100</f>
        <v>#DIV/0!</v>
      </c>
      <c r="AN393" s="0" t="e">
        <f aca="false">(AK393-AK392)/AK393*100</f>
        <v>#DIV/0!</v>
      </c>
      <c r="AO393" s="0"/>
      <c r="AP393" s="0"/>
      <c r="AQ393" s="0"/>
      <c r="AR393" s="0"/>
      <c r="AS393" s="0"/>
      <c r="AT393" s="38"/>
      <c r="AU393" s="38"/>
      <c r="AV393" s="38"/>
      <c r="AW393" s="38"/>
      <c r="AX393" s="38"/>
      <c r="CL393" s="49"/>
      <c r="CM393" s="50"/>
    </row>
    <row r="394" customFormat="false" ht="16" hidden="false" customHeight="false" outlineLevel="0" collapsed="false">
      <c r="AE394" s="42"/>
      <c r="AF394" s="0"/>
      <c r="AG394" s="0"/>
      <c r="AH394" s="0"/>
      <c r="AI394" s="0"/>
      <c r="AJ394" s="0"/>
      <c r="AK394" s="0"/>
      <c r="AL394" s="0"/>
      <c r="AM394" s="0" t="e">
        <f aca="false">(AL394-AL393)/AL394*100</f>
        <v>#DIV/0!</v>
      </c>
      <c r="AN394" s="0" t="e">
        <f aca="false">(AK394-AK393)/AK394*100</f>
        <v>#DIV/0!</v>
      </c>
      <c r="AO394" s="0"/>
      <c r="AP394" s="0"/>
      <c r="AQ394" s="0"/>
      <c r="AR394" s="0"/>
      <c r="AS394" s="0"/>
      <c r="AT394" s="38"/>
      <c r="AU394" s="38"/>
      <c r="AV394" s="38"/>
      <c r="AW394" s="38"/>
      <c r="AX394" s="38"/>
      <c r="CL394" s="49"/>
      <c r="CM394" s="50"/>
    </row>
    <row r="395" customFormat="false" ht="16" hidden="false" customHeight="false" outlineLevel="0" collapsed="false">
      <c r="AE395" s="42"/>
      <c r="AF395" s="0"/>
      <c r="AG395" s="0"/>
      <c r="AH395" s="0"/>
      <c r="AI395" s="0"/>
      <c r="AJ395" s="0"/>
      <c r="AK395" s="0"/>
      <c r="AL395" s="0"/>
      <c r="AM395" s="0" t="e">
        <f aca="false">(AL395-AL394)/AL395*100</f>
        <v>#DIV/0!</v>
      </c>
      <c r="AN395" s="0" t="e">
        <f aca="false">(AK395-AK394)/AK395*100</f>
        <v>#DIV/0!</v>
      </c>
      <c r="AO395" s="0"/>
      <c r="AP395" s="0"/>
      <c r="AQ395" s="0"/>
      <c r="AR395" s="0"/>
      <c r="AS395" s="0"/>
      <c r="AT395" s="38"/>
      <c r="AU395" s="38"/>
      <c r="AV395" s="38"/>
      <c r="AW395" s="38"/>
      <c r="AX395" s="38"/>
      <c r="CL395" s="49"/>
      <c r="CM395" s="50"/>
    </row>
    <row r="396" customFormat="false" ht="16" hidden="false" customHeight="false" outlineLevel="0" collapsed="false">
      <c r="AE396" s="42"/>
      <c r="AF396" s="0"/>
      <c r="AG396" s="0"/>
      <c r="AH396" s="0"/>
      <c r="AI396" s="0"/>
      <c r="AJ396" s="0"/>
      <c r="AK396" s="0"/>
      <c r="AL396" s="0"/>
      <c r="AM396" s="0" t="e">
        <f aca="false">(AL396-AL395)/AL396*100</f>
        <v>#DIV/0!</v>
      </c>
      <c r="AN396" s="0" t="e">
        <f aca="false">(AK396-AK395)/AK396*100</f>
        <v>#DIV/0!</v>
      </c>
      <c r="AO396" s="0"/>
      <c r="AP396" s="0"/>
      <c r="AQ396" s="0"/>
      <c r="AR396" s="0"/>
      <c r="AS396" s="0"/>
      <c r="AT396" s="38"/>
      <c r="AU396" s="38"/>
      <c r="AV396" s="38"/>
      <c r="AW396" s="38"/>
      <c r="AX396" s="38"/>
      <c r="CL396" s="49"/>
      <c r="CM396" s="50"/>
    </row>
    <row r="397" customFormat="false" ht="16" hidden="false" customHeight="false" outlineLevel="0" collapsed="false">
      <c r="AE397" s="42"/>
      <c r="AF397" s="0"/>
      <c r="AG397" s="0"/>
      <c r="AH397" s="0"/>
      <c r="AI397" s="0"/>
      <c r="AJ397" s="0"/>
      <c r="AK397" s="0"/>
      <c r="AL397" s="0"/>
      <c r="AM397" s="0" t="e">
        <f aca="false">(AL397-AL396)/AL397*100</f>
        <v>#DIV/0!</v>
      </c>
      <c r="AN397" s="0" t="e">
        <f aca="false">(AK397-AK396)/AK397*100</f>
        <v>#DIV/0!</v>
      </c>
      <c r="AO397" s="0"/>
      <c r="AP397" s="0"/>
      <c r="AQ397" s="0"/>
      <c r="AR397" s="0"/>
      <c r="AS397" s="0"/>
      <c r="AT397" s="38"/>
      <c r="AU397" s="38"/>
      <c r="AV397" s="38"/>
      <c r="AW397" s="38"/>
      <c r="AX397" s="38"/>
      <c r="CL397" s="49"/>
      <c r="CM397" s="50"/>
    </row>
    <row r="398" customFormat="false" ht="16" hidden="false" customHeight="false" outlineLevel="0" collapsed="false">
      <c r="AE398" s="42"/>
      <c r="AF398" s="0"/>
      <c r="AG398" s="0"/>
      <c r="AH398" s="0"/>
      <c r="AI398" s="0"/>
      <c r="AJ398" s="0"/>
      <c r="AK398" s="0"/>
      <c r="AL398" s="0"/>
      <c r="AM398" s="0" t="e">
        <f aca="false">(AL398-AL397)/AL398*100</f>
        <v>#DIV/0!</v>
      </c>
      <c r="AN398" s="0" t="e">
        <f aca="false">(AK398-AK397)/AK398*100</f>
        <v>#DIV/0!</v>
      </c>
      <c r="AO398" s="0"/>
      <c r="AP398" s="0"/>
      <c r="AQ398" s="0"/>
      <c r="AR398" s="0"/>
      <c r="AS398" s="0"/>
      <c r="AT398" s="38"/>
      <c r="AU398" s="38"/>
      <c r="AV398" s="38"/>
      <c r="AW398" s="38"/>
      <c r="AX398" s="38"/>
      <c r="CL398" s="49"/>
      <c r="CM398" s="50"/>
    </row>
    <row r="399" customFormat="false" ht="16" hidden="false" customHeight="false" outlineLevel="0" collapsed="false">
      <c r="AE399" s="42"/>
      <c r="AF399" s="0"/>
      <c r="AG399" s="0"/>
      <c r="AH399" s="0"/>
      <c r="AI399" s="0"/>
      <c r="AJ399" s="0"/>
      <c r="AK399" s="0"/>
      <c r="AL399" s="0"/>
      <c r="AM399" s="0" t="e">
        <f aca="false">(AL399-AL398)/AL399*100</f>
        <v>#DIV/0!</v>
      </c>
      <c r="AN399" s="0" t="e">
        <f aca="false">(AK399-AK398)/AK399*100</f>
        <v>#DIV/0!</v>
      </c>
      <c r="AO399" s="0"/>
      <c r="AP399" s="0"/>
      <c r="AQ399" s="0"/>
      <c r="AR399" s="0"/>
      <c r="AS399" s="0"/>
      <c r="AT399" s="38"/>
      <c r="AU399" s="38"/>
      <c r="AV399" s="38"/>
      <c r="AW399" s="38"/>
      <c r="AX399" s="38"/>
      <c r="CL399" s="49"/>
      <c r="CM399" s="50"/>
    </row>
    <row r="400" customFormat="false" ht="16" hidden="false" customHeight="false" outlineLevel="0" collapsed="false">
      <c r="AE400" s="42"/>
      <c r="AF400" s="0"/>
      <c r="AG400" s="0"/>
      <c r="AH400" s="0"/>
      <c r="AI400" s="0"/>
      <c r="AJ400" s="0"/>
      <c r="AK400" s="0"/>
      <c r="AL400" s="0"/>
      <c r="AM400" s="0" t="e">
        <f aca="false">(AL400-AL399)/AL400*100</f>
        <v>#DIV/0!</v>
      </c>
      <c r="AN400" s="0" t="e">
        <f aca="false">(AK400-AK399)/AK400*100</f>
        <v>#DIV/0!</v>
      </c>
      <c r="AO400" s="0"/>
      <c r="AP400" s="0"/>
      <c r="AQ400" s="0"/>
      <c r="AR400" s="0"/>
      <c r="AS400" s="0"/>
      <c r="AT400" s="38"/>
      <c r="AU400" s="38"/>
      <c r="AV400" s="38"/>
      <c r="AW400" s="38"/>
      <c r="AX400" s="38"/>
      <c r="CL400" s="49"/>
      <c r="CM400" s="50"/>
    </row>
    <row r="401" customFormat="false" ht="16" hidden="false" customHeight="false" outlineLevel="0" collapsed="false">
      <c r="AE401" s="42"/>
      <c r="AF401" s="0"/>
      <c r="AG401" s="0"/>
      <c r="AH401" s="0"/>
      <c r="AI401" s="0"/>
      <c r="AJ401" s="0"/>
      <c r="AK401" s="0"/>
      <c r="AL401" s="0"/>
      <c r="AM401" s="0" t="e">
        <f aca="false">(AL401-AL400)/AL401*100</f>
        <v>#DIV/0!</v>
      </c>
      <c r="AN401" s="0" t="e">
        <f aca="false">(AK401-AK400)/AK401*100</f>
        <v>#DIV/0!</v>
      </c>
      <c r="AO401" s="0"/>
      <c r="AP401" s="0"/>
      <c r="AQ401" s="0"/>
      <c r="AR401" s="0"/>
      <c r="AS401" s="0"/>
      <c r="AT401" s="38"/>
      <c r="AU401" s="38"/>
      <c r="AV401" s="38"/>
      <c r="AW401" s="38"/>
      <c r="AX401" s="38"/>
      <c r="CL401" s="49"/>
      <c r="CM401" s="50"/>
    </row>
    <row r="402" customFormat="false" ht="16" hidden="false" customHeight="false" outlineLevel="0" collapsed="false">
      <c r="AE402" s="42"/>
      <c r="AF402" s="0"/>
      <c r="AG402" s="0"/>
      <c r="AH402" s="0"/>
      <c r="AI402" s="0"/>
      <c r="AJ402" s="0"/>
      <c r="AK402" s="0"/>
      <c r="AL402" s="0"/>
      <c r="AM402" s="0" t="e">
        <f aca="false">(AL402-AL401)/AL402*100</f>
        <v>#DIV/0!</v>
      </c>
      <c r="AN402" s="0" t="e">
        <f aca="false">(AK402-AK401)/AK402*100</f>
        <v>#DIV/0!</v>
      </c>
      <c r="AO402" s="0"/>
      <c r="AP402" s="0"/>
      <c r="AQ402" s="0"/>
      <c r="AR402" s="0"/>
      <c r="AS402" s="0"/>
      <c r="AT402" s="38"/>
      <c r="AU402" s="38"/>
      <c r="AV402" s="38"/>
      <c r="AW402" s="38"/>
      <c r="AX402" s="38"/>
      <c r="CL402" s="49"/>
      <c r="CM402" s="50"/>
    </row>
    <row r="403" customFormat="false" ht="16" hidden="false" customHeight="false" outlineLevel="0" collapsed="false">
      <c r="AE403" s="42"/>
      <c r="AF403" s="0"/>
      <c r="AG403" s="0"/>
      <c r="AH403" s="0"/>
      <c r="AI403" s="0"/>
      <c r="AJ403" s="0"/>
      <c r="AK403" s="0"/>
      <c r="AL403" s="0"/>
      <c r="AM403" s="0" t="e">
        <f aca="false">(AL403-AL402)/AL403*100</f>
        <v>#DIV/0!</v>
      </c>
      <c r="AN403" s="0" t="e">
        <f aca="false">(AK403-AK402)/AK403*100</f>
        <v>#DIV/0!</v>
      </c>
      <c r="AO403" s="0"/>
      <c r="AP403" s="0"/>
      <c r="AQ403" s="0"/>
      <c r="AR403" s="0"/>
      <c r="AS403" s="0"/>
      <c r="AT403" s="38"/>
      <c r="AU403" s="38"/>
      <c r="AV403" s="38"/>
      <c r="AW403" s="38"/>
      <c r="AX403" s="38"/>
      <c r="CL403" s="49"/>
      <c r="CM403" s="50"/>
    </row>
    <row r="404" customFormat="false" ht="16" hidden="false" customHeight="false" outlineLevel="0" collapsed="false">
      <c r="AE404" s="42"/>
      <c r="AF404" s="0"/>
      <c r="AG404" s="0"/>
      <c r="AH404" s="0"/>
      <c r="AI404" s="0"/>
      <c r="AJ404" s="0"/>
      <c r="AK404" s="0"/>
      <c r="AL404" s="0"/>
      <c r="AM404" s="0" t="e">
        <f aca="false">(AL404-AL403)/AL404*100</f>
        <v>#DIV/0!</v>
      </c>
      <c r="AN404" s="0" t="e">
        <f aca="false">(AK404-AK403)/AK404*100</f>
        <v>#DIV/0!</v>
      </c>
      <c r="AO404" s="0"/>
      <c r="AP404" s="0"/>
      <c r="AQ404" s="0"/>
      <c r="AR404" s="0"/>
      <c r="AS404" s="0"/>
      <c r="AT404" s="38"/>
      <c r="AU404" s="38"/>
      <c r="AV404" s="38"/>
      <c r="AW404" s="38"/>
      <c r="AX404" s="38"/>
      <c r="CL404" s="49"/>
      <c r="CM404" s="50"/>
    </row>
    <row r="405" customFormat="false" ht="16" hidden="false" customHeight="false" outlineLevel="0" collapsed="false">
      <c r="AE405" s="42"/>
      <c r="AF405" s="0"/>
      <c r="AG405" s="0"/>
      <c r="AH405" s="0"/>
      <c r="AI405" s="0"/>
      <c r="AJ405" s="0"/>
      <c r="AK405" s="0"/>
      <c r="AL405" s="0"/>
      <c r="AM405" s="0" t="e">
        <f aca="false">(AL405-AL404)/AL405*100</f>
        <v>#DIV/0!</v>
      </c>
      <c r="AN405" s="0" t="e">
        <f aca="false">(AK405-AK404)/AK405*100</f>
        <v>#DIV/0!</v>
      </c>
      <c r="AO405" s="0"/>
      <c r="AP405" s="0"/>
      <c r="AQ405" s="0"/>
      <c r="AR405" s="0"/>
      <c r="AS405" s="0"/>
      <c r="AT405" s="38"/>
      <c r="AU405" s="38"/>
      <c r="AV405" s="38"/>
      <c r="AW405" s="38"/>
      <c r="AX405" s="38"/>
      <c r="CL405" s="49"/>
      <c r="CM405" s="50"/>
    </row>
    <row r="406" customFormat="false" ht="16" hidden="false" customHeight="false" outlineLevel="0" collapsed="false">
      <c r="AE406" s="42"/>
      <c r="AF406" s="0"/>
      <c r="AG406" s="0"/>
      <c r="AH406" s="0"/>
      <c r="AI406" s="0"/>
      <c r="AJ406" s="0"/>
      <c r="AK406" s="0"/>
      <c r="AL406" s="0"/>
      <c r="AM406" s="0" t="e">
        <f aca="false">(AL406-AL405)/AL406*100</f>
        <v>#DIV/0!</v>
      </c>
      <c r="AN406" s="0" t="e">
        <f aca="false">(AK406-AK405)/AK406*100</f>
        <v>#DIV/0!</v>
      </c>
      <c r="AO406" s="0"/>
      <c r="AP406" s="0"/>
      <c r="AQ406" s="0"/>
      <c r="AR406" s="0"/>
      <c r="AS406" s="0"/>
      <c r="AT406" s="38"/>
      <c r="AU406" s="38"/>
      <c r="AV406" s="38"/>
      <c r="AW406" s="38"/>
      <c r="AX406" s="38"/>
      <c r="CL406" s="49"/>
      <c r="CM406" s="50"/>
    </row>
    <row r="407" customFormat="false" ht="16" hidden="false" customHeight="false" outlineLevel="0" collapsed="false">
      <c r="AE407" s="42"/>
      <c r="AF407" s="0"/>
      <c r="AG407" s="0"/>
      <c r="AH407" s="0"/>
      <c r="AI407" s="0"/>
      <c r="AJ407" s="0"/>
      <c r="AK407" s="0"/>
      <c r="AL407" s="0"/>
      <c r="AM407" s="0" t="e">
        <f aca="false">(AL407-AL406)/AL407*100</f>
        <v>#DIV/0!</v>
      </c>
      <c r="AN407" s="0" t="e">
        <f aca="false">(AK407-AK406)/AK407*100</f>
        <v>#DIV/0!</v>
      </c>
      <c r="AO407" s="0"/>
      <c r="AP407" s="0"/>
      <c r="AQ407" s="0"/>
      <c r="AR407" s="0"/>
      <c r="AS407" s="0"/>
      <c r="AT407" s="38"/>
      <c r="AU407" s="38"/>
      <c r="AV407" s="38"/>
      <c r="AW407" s="38"/>
      <c r="AX407" s="38"/>
      <c r="CL407" s="49"/>
      <c r="CM407" s="50"/>
    </row>
    <row r="408" customFormat="false" ht="16" hidden="false" customHeight="false" outlineLevel="0" collapsed="false">
      <c r="AE408" s="42"/>
      <c r="AF408" s="0"/>
      <c r="AG408" s="0"/>
      <c r="AH408" s="0"/>
      <c r="AI408" s="0"/>
      <c r="AJ408" s="0"/>
      <c r="AK408" s="0"/>
      <c r="AL408" s="0"/>
      <c r="AM408" s="0" t="e">
        <f aca="false">(AL408-AL407)/AL408*100</f>
        <v>#DIV/0!</v>
      </c>
      <c r="AN408" s="0" t="e">
        <f aca="false">(AK408-AK407)/AK408*100</f>
        <v>#DIV/0!</v>
      </c>
      <c r="AO408" s="0"/>
      <c r="AP408" s="0"/>
      <c r="AQ408" s="0"/>
      <c r="AR408" s="0"/>
      <c r="AS408" s="0"/>
      <c r="AT408" s="38"/>
      <c r="AU408" s="38"/>
      <c r="AV408" s="38"/>
      <c r="AW408" s="38"/>
      <c r="AX408" s="38"/>
      <c r="CL408" s="49"/>
      <c r="CM408" s="50"/>
    </row>
    <row r="409" customFormat="false" ht="16" hidden="false" customHeight="false" outlineLevel="0" collapsed="false">
      <c r="AE409" s="42"/>
      <c r="AF409" s="0"/>
      <c r="AG409" s="0"/>
      <c r="AH409" s="0"/>
      <c r="AI409" s="0"/>
      <c r="AJ409" s="0"/>
      <c r="AK409" s="0"/>
      <c r="AL409" s="0"/>
      <c r="AM409" s="0" t="e">
        <f aca="false">(AL409-AL408)/AL409*100</f>
        <v>#DIV/0!</v>
      </c>
      <c r="AN409" s="0" t="e">
        <f aca="false">(AK409-AK408)/AK409*100</f>
        <v>#DIV/0!</v>
      </c>
      <c r="AO409" s="0"/>
      <c r="AP409" s="0"/>
      <c r="AQ409" s="0"/>
      <c r="AR409" s="0"/>
      <c r="AS409" s="0"/>
      <c r="AT409" s="38"/>
      <c r="AU409" s="38"/>
      <c r="AV409" s="38"/>
      <c r="AW409" s="38"/>
      <c r="AX409" s="38"/>
      <c r="CL409" s="49"/>
      <c r="CM409" s="50"/>
    </row>
    <row r="410" customFormat="false" ht="16" hidden="false" customHeight="false" outlineLevel="0" collapsed="false">
      <c r="AE410" s="42"/>
      <c r="AF410" s="0"/>
      <c r="AG410" s="0"/>
      <c r="AH410" s="0"/>
      <c r="AI410" s="0"/>
      <c r="AJ410" s="0"/>
      <c r="AK410" s="0"/>
      <c r="AL410" s="0"/>
      <c r="AM410" s="0" t="e">
        <f aca="false">(AL410-AL409)/AL410*100</f>
        <v>#DIV/0!</v>
      </c>
      <c r="AN410" s="0" t="e">
        <f aca="false">(AK410-AK409)/AK410*100</f>
        <v>#DIV/0!</v>
      </c>
      <c r="AO410" s="0"/>
      <c r="AP410" s="0"/>
      <c r="AQ410" s="0"/>
      <c r="AR410" s="0"/>
      <c r="AS410" s="0"/>
      <c r="AT410" s="38"/>
      <c r="AU410" s="38"/>
      <c r="AV410" s="38"/>
      <c r="AW410" s="38"/>
      <c r="AX410" s="38"/>
      <c r="CL410" s="49"/>
      <c r="CM410" s="50"/>
    </row>
    <row r="411" customFormat="false" ht="16" hidden="false" customHeight="false" outlineLevel="0" collapsed="false">
      <c r="AE411" s="42"/>
      <c r="AF411" s="0"/>
      <c r="AG411" s="0"/>
      <c r="AH411" s="0"/>
      <c r="AI411" s="0"/>
      <c r="AJ411" s="0"/>
      <c r="AK411" s="0"/>
      <c r="AL411" s="0"/>
      <c r="AM411" s="0" t="e">
        <f aca="false">(AL411-AL410)/AL411*100</f>
        <v>#DIV/0!</v>
      </c>
      <c r="AN411" s="0" t="e">
        <f aca="false">(AK411-AK410)/AK411*100</f>
        <v>#DIV/0!</v>
      </c>
      <c r="AO411" s="0"/>
      <c r="AP411" s="0"/>
      <c r="AQ411" s="0"/>
      <c r="AR411" s="0"/>
      <c r="AS411" s="0"/>
      <c r="AT411" s="38"/>
      <c r="AU411" s="38"/>
      <c r="AV411" s="38"/>
      <c r="AW411" s="38"/>
      <c r="AX411" s="38"/>
      <c r="CL411" s="49"/>
      <c r="CM411" s="50"/>
    </row>
    <row r="412" customFormat="false" ht="16" hidden="false" customHeight="false" outlineLevel="0" collapsed="false">
      <c r="AE412" s="42"/>
      <c r="AF412" s="0"/>
      <c r="AG412" s="0"/>
      <c r="AH412" s="0"/>
      <c r="AI412" s="0"/>
      <c r="AJ412" s="0"/>
      <c r="AK412" s="0"/>
      <c r="AL412" s="0"/>
      <c r="AM412" s="0" t="e">
        <f aca="false">(AL412-AL411)/AL412*100</f>
        <v>#DIV/0!</v>
      </c>
      <c r="AN412" s="0" t="e">
        <f aca="false">(AK412-AK411)/AK412*100</f>
        <v>#DIV/0!</v>
      </c>
      <c r="AO412" s="0"/>
      <c r="AP412" s="0"/>
      <c r="AQ412" s="0"/>
      <c r="AR412" s="0"/>
      <c r="AS412" s="0"/>
      <c r="AT412" s="38"/>
      <c r="AU412" s="38"/>
      <c r="AV412" s="38"/>
      <c r="AW412" s="38"/>
      <c r="AX412" s="38"/>
      <c r="CL412" s="49"/>
      <c r="CM412" s="50"/>
    </row>
    <row r="413" customFormat="false" ht="16" hidden="false" customHeight="false" outlineLevel="0" collapsed="false">
      <c r="AE413" s="42"/>
      <c r="AF413" s="0"/>
      <c r="AG413" s="0"/>
      <c r="AH413" s="0"/>
      <c r="AI413" s="0"/>
      <c r="AJ413" s="0"/>
      <c r="AK413" s="0"/>
      <c r="AL413" s="0"/>
      <c r="AM413" s="0" t="e">
        <f aca="false">(AL413-AL412)/AL413*100</f>
        <v>#DIV/0!</v>
      </c>
      <c r="AN413" s="0" t="e">
        <f aca="false">(AK413-AK412)/AK413*100</f>
        <v>#DIV/0!</v>
      </c>
      <c r="AO413" s="0"/>
      <c r="AP413" s="0"/>
      <c r="AQ413" s="0"/>
      <c r="AR413" s="0"/>
      <c r="AS413" s="0"/>
      <c r="AT413" s="38"/>
      <c r="AU413" s="38"/>
      <c r="AV413" s="38"/>
      <c r="AW413" s="38"/>
      <c r="AX413" s="38"/>
      <c r="CL413" s="49"/>
      <c r="CM413" s="50"/>
    </row>
    <row r="414" customFormat="false" ht="16" hidden="false" customHeight="false" outlineLevel="0" collapsed="false">
      <c r="AE414" s="42"/>
      <c r="AF414" s="0"/>
      <c r="AG414" s="0"/>
      <c r="AH414" s="0"/>
      <c r="AI414" s="0"/>
      <c r="AJ414" s="0"/>
      <c r="AK414" s="0"/>
      <c r="AL414" s="0"/>
      <c r="AM414" s="0" t="e">
        <f aca="false">(AL414-AL413)/AL414*100</f>
        <v>#DIV/0!</v>
      </c>
      <c r="AN414" s="0" t="e">
        <f aca="false">(AK414-AK413)/AK414*100</f>
        <v>#DIV/0!</v>
      </c>
      <c r="AO414" s="0"/>
      <c r="AP414" s="0"/>
      <c r="AQ414" s="0"/>
      <c r="AR414" s="0"/>
      <c r="AS414" s="0"/>
      <c r="AT414" s="38"/>
      <c r="AU414" s="38"/>
      <c r="AV414" s="38"/>
      <c r="AW414" s="38"/>
      <c r="AX414" s="38"/>
      <c r="CL414" s="49"/>
      <c r="CM414" s="50"/>
    </row>
    <row r="415" customFormat="false" ht="16" hidden="false" customHeight="false" outlineLevel="0" collapsed="false">
      <c r="AE415" s="42"/>
      <c r="AF415" s="0"/>
      <c r="AG415" s="0"/>
      <c r="AH415" s="0"/>
      <c r="AI415" s="0"/>
      <c r="AJ415" s="0"/>
      <c r="AK415" s="0"/>
      <c r="AL415" s="0"/>
      <c r="AM415" s="0" t="e">
        <f aca="false">(AL415-AL414)/AL415*100</f>
        <v>#DIV/0!</v>
      </c>
      <c r="AN415" s="0" t="e">
        <f aca="false">(AK415-AK414)/AK415*100</f>
        <v>#DIV/0!</v>
      </c>
      <c r="AO415" s="0"/>
      <c r="AP415" s="0"/>
      <c r="AQ415" s="0"/>
      <c r="AR415" s="0"/>
      <c r="AS415" s="0"/>
      <c r="AT415" s="38"/>
      <c r="AU415" s="38"/>
      <c r="AV415" s="38"/>
      <c r="AW415" s="38"/>
      <c r="AX415" s="38"/>
      <c r="CL415" s="49"/>
      <c r="CM415" s="50"/>
    </row>
    <row r="416" customFormat="false" ht="16" hidden="false" customHeight="false" outlineLevel="0" collapsed="false">
      <c r="AE416" s="42"/>
      <c r="AF416" s="0"/>
      <c r="AG416" s="0"/>
      <c r="AH416" s="0"/>
      <c r="AI416" s="0"/>
      <c r="AJ416" s="0"/>
      <c r="AK416" s="0"/>
      <c r="AL416" s="0"/>
      <c r="AM416" s="0" t="e">
        <f aca="false">(AL416-AL415)/AL416*100</f>
        <v>#DIV/0!</v>
      </c>
      <c r="AN416" s="0" t="e">
        <f aca="false">(AK416-AK415)/AK416*100</f>
        <v>#DIV/0!</v>
      </c>
      <c r="AO416" s="0"/>
      <c r="AP416" s="0"/>
      <c r="AQ416" s="0"/>
      <c r="AR416" s="0"/>
      <c r="AS416" s="0"/>
      <c r="AT416" s="38"/>
      <c r="AU416" s="38"/>
      <c r="AV416" s="38"/>
      <c r="AW416" s="38"/>
      <c r="AX416" s="38"/>
      <c r="CL416" s="49"/>
      <c r="CM416" s="50"/>
    </row>
    <row r="417" customFormat="false" ht="16" hidden="false" customHeight="false" outlineLevel="0" collapsed="false">
      <c r="AE417" s="42"/>
      <c r="AF417" s="0"/>
      <c r="AG417" s="0"/>
      <c r="AH417" s="0"/>
      <c r="AI417" s="0"/>
      <c r="AJ417" s="0"/>
      <c r="AK417" s="0"/>
      <c r="AL417" s="0"/>
      <c r="AM417" s="0" t="e">
        <f aca="false">(AL417-AL416)/AL417*100</f>
        <v>#DIV/0!</v>
      </c>
      <c r="AN417" s="0" t="e">
        <f aca="false">(AK417-AK416)/AK417*100</f>
        <v>#DIV/0!</v>
      </c>
      <c r="AO417" s="0"/>
      <c r="AP417" s="0"/>
      <c r="AQ417" s="0"/>
      <c r="AR417" s="0"/>
      <c r="AS417" s="0"/>
      <c r="AT417" s="38"/>
      <c r="AU417" s="38"/>
      <c r="AV417" s="38"/>
      <c r="AW417" s="38"/>
      <c r="AX417" s="38"/>
      <c r="CL417" s="49"/>
      <c r="CM417" s="50"/>
    </row>
    <row r="418" customFormat="false" ht="16" hidden="false" customHeight="false" outlineLevel="0" collapsed="false">
      <c r="AE418" s="42"/>
      <c r="AF418" s="0"/>
      <c r="AG418" s="0"/>
      <c r="AH418" s="0"/>
      <c r="AI418" s="0"/>
      <c r="AJ418" s="0"/>
      <c r="AK418" s="0"/>
      <c r="AL418" s="0"/>
      <c r="AM418" s="0" t="e">
        <f aca="false">(AL418-AL417)/AL418*100</f>
        <v>#DIV/0!</v>
      </c>
      <c r="AN418" s="0" t="e">
        <f aca="false">(AK418-AK417)/AK418*100</f>
        <v>#DIV/0!</v>
      </c>
      <c r="AO418" s="0"/>
      <c r="AP418" s="0"/>
      <c r="AQ418" s="0"/>
      <c r="AR418" s="0"/>
      <c r="AS418" s="0"/>
      <c r="AT418" s="38"/>
      <c r="AU418" s="38"/>
      <c r="AV418" s="38"/>
      <c r="AW418" s="38"/>
      <c r="AX418" s="38"/>
      <c r="CL418" s="49"/>
      <c r="CM418" s="50"/>
    </row>
    <row r="419" customFormat="false" ht="16" hidden="false" customHeight="false" outlineLevel="0" collapsed="false">
      <c r="AE419" s="42"/>
      <c r="AF419" s="0"/>
      <c r="AG419" s="0"/>
      <c r="AH419" s="0"/>
      <c r="AI419" s="0"/>
      <c r="AJ419" s="0"/>
      <c r="AK419" s="0"/>
      <c r="AL419" s="0"/>
      <c r="AM419" s="0" t="e">
        <f aca="false">(AL419-AL418)/AL419*100</f>
        <v>#DIV/0!</v>
      </c>
      <c r="AN419" s="0" t="e">
        <f aca="false">(AK419-AK418)/AK419*100</f>
        <v>#DIV/0!</v>
      </c>
      <c r="AO419" s="0"/>
      <c r="AP419" s="0"/>
      <c r="AQ419" s="0"/>
      <c r="AR419" s="0"/>
      <c r="AS419" s="0"/>
      <c r="AT419" s="38"/>
      <c r="AU419" s="38"/>
      <c r="AV419" s="38"/>
      <c r="AW419" s="38"/>
      <c r="AX419" s="38"/>
      <c r="CL419" s="49"/>
      <c r="CM419" s="50"/>
    </row>
    <row r="420" customFormat="false" ht="16" hidden="false" customHeight="false" outlineLevel="0" collapsed="false">
      <c r="AE420" s="42"/>
      <c r="AF420" s="0"/>
      <c r="AG420" s="0"/>
      <c r="AH420" s="0"/>
      <c r="AI420" s="0"/>
      <c r="AJ420" s="0"/>
      <c r="AK420" s="0"/>
      <c r="AL420" s="0"/>
      <c r="AM420" s="0" t="e">
        <f aca="false">(AL420-AL419)/AL420*100</f>
        <v>#DIV/0!</v>
      </c>
      <c r="AN420" s="0" t="e">
        <f aca="false">(AK420-AK419)/AK420*100</f>
        <v>#DIV/0!</v>
      </c>
      <c r="AO420" s="0"/>
      <c r="AP420" s="0"/>
      <c r="AQ420" s="0"/>
      <c r="AR420" s="0"/>
      <c r="AS420" s="0"/>
      <c r="AT420" s="38"/>
      <c r="AU420" s="38"/>
      <c r="AV420" s="38"/>
      <c r="AW420" s="38"/>
      <c r="AX420" s="38"/>
      <c r="CL420" s="49"/>
      <c r="CM420" s="50"/>
    </row>
    <row r="421" customFormat="false" ht="16" hidden="false" customHeight="false" outlineLevel="0" collapsed="false">
      <c r="AE421" s="42"/>
      <c r="AF421" s="0"/>
      <c r="AG421" s="0"/>
      <c r="AH421" s="0"/>
      <c r="AI421" s="0"/>
      <c r="AJ421" s="0"/>
      <c r="AK421" s="0"/>
      <c r="AL421" s="0"/>
      <c r="AM421" s="0" t="e">
        <f aca="false">(AL421-AL420)/AL421*100</f>
        <v>#DIV/0!</v>
      </c>
      <c r="AN421" s="0" t="e">
        <f aca="false">(AK421-AK420)/AK421*100</f>
        <v>#DIV/0!</v>
      </c>
      <c r="AO421" s="0"/>
      <c r="AP421" s="0"/>
      <c r="AQ421" s="0"/>
      <c r="AR421" s="0"/>
      <c r="AS421" s="0"/>
      <c r="AT421" s="38"/>
      <c r="AU421" s="38"/>
      <c r="AV421" s="38"/>
      <c r="AW421" s="38"/>
      <c r="AX421" s="38"/>
      <c r="CL421" s="49"/>
      <c r="CM421" s="50"/>
    </row>
    <row r="422" customFormat="false" ht="16" hidden="false" customHeight="false" outlineLevel="0" collapsed="false">
      <c r="AE422" s="42"/>
      <c r="AF422" s="0"/>
      <c r="AG422" s="0"/>
      <c r="AH422" s="0"/>
      <c r="AI422" s="0"/>
      <c r="AJ422" s="0"/>
      <c r="AK422" s="0"/>
      <c r="AL422" s="0"/>
      <c r="AM422" s="0" t="e">
        <f aca="false">(AL422-AL421)/AL422*100</f>
        <v>#DIV/0!</v>
      </c>
      <c r="AN422" s="0" t="e">
        <f aca="false">(AK422-AK421)/AK422*100</f>
        <v>#DIV/0!</v>
      </c>
      <c r="AO422" s="0"/>
      <c r="AP422" s="0"/>
      <c r="AQ422" s="0"/>
      <c r="AR422" s="0"/>
      <c r="AS422" s="0"/>
      <c r="AT422" s="38"/>
      <c r="AU422" s="38"/>
      <c r="AV422" s="38"/>
      <c r="AW422" s="38"/>
      <c r="AX422" s="38"/>
      <c r="CL422" s="49"/>
      <c r="CM422" s="50"/>
    </row>
    <row r="423" customFormat="false" ht="16" hidden="false" customHeight="false" outlineLevel="0" collapsed="false">
      <c r="AE423" s="42"/>
      <c r="AF423" s="0"/>
      <c r="AG423" s="0"/>
      <c r="AH423" s="0"/>
      <c r="AI423" s="0"/>
      <c r="AJ423" s="0"/>
      <c r="AK423" s="0"/>
      <c r="AL423" s="0"/>
      <c r="AM423" s="0" t="e">
        <f aca="false">(AL423-AL422)/AL423*100</f>
        <v>#DIV/0!</v>
      </c>
      <c r="AN423" s="0" t="e">
        <f aca="false">(AK423-AK422)/AK423*100</f>
        <v>#DIV/0!</v>
      </c>
      <c r="AO423" s="0"/>
      <c r="AP423" s="0"/>
      <c r="AQ423" s="0"/>
      <c r="AR423" s="0"/>
      <c r="AS423" s="0"/>
      <c r="AT423" s="38"/>
      <c r="AU423" s="38"/>
      <c r="AV423" s="38"/>
      <c r="AW423" s="38"/>
      <c r="AX423" s="38"/>
      <c r="CL423" s="49"/>
      <c r="CM423" s="50"/>
    </row>
    <row r="424" customFormat="false" ht="16" hidden="false" customHeight="false" outlineLevel="0" collapsed="false">
      <c r="AE424" s="42"/>
      <c r="AF424" s="0"/>
      <c r="AG424" s="0"/>
      <c r="AH424" s="0"/>
      <c r="AI424" s="0"/>
      <c r="AJ424" s="0"/>
      <c r="AK424" s="0"/>
      <c r="AL424" s="0"/>
      <c r="AM424" s="0" t="e">
        <f aca="false">(AL424-AL423)/AL424*100</f>
        <v>#DIV/0!</v>
      </c>
      <c r="AN424" s="0" t="e">
        <f aca="false">(AK424-AK423)/AK424*100</f>
        <v>#DIV/0!</v>
      </c>
      <c r="AO424" s="0"/>
      <c r="AP424" s="0"/>
      <c r="AQ424" s="0"/>
      <c r="AR424" s="0"/>
      <c r="AS424" s="0"/>
      <c r="AT424" s="38"/>
      <c r="AU424" s="38"/>
      <c r="AV424" s="38"/>
      <c r="AW424" s="38"/>
      <c r="AX424" s="38"/>
      <c r="CL424" s="49"/>
      <c r="CM424" s="50"/>
    </row>
    <row r="425" customFormat="false" ht="16" hidden="false" customHeight="false" outlineLevel="0" collapsed="false">
      <c r="AE425" s="42"/>
      <c r="AF425" s="0"/>
      <c r="AG425" s="0"/>
      <c r="AH425" s="0"/>
      <c r="AI425" s="0"/>
      <c r="AJ425" s="0"/>
      <c r="AK425" s="0"/>
      <c r="AL425" s="0"/>
      <c r="AM425" s="0" t="e">
        <f aca="false">(AL425-AL424)/AL425*100</f>
        <v>#DIV/0!</v>
      </c>
      <c r="AN425" s="0" t="e">
        <f aca="false">(AK425-AK424)/AK425*100</f>
        <v>#DIV/0!</v>
      </c>
      <c r="AO425" s="0"/>
      <c r="AP425" s="0"/>
      <c r="AQ425" s="0"/>
      <c r="AR425" s="0"/>
      <c r="AS425" s="0"/>
      <c r="AT425" s="38"/>
      <c r="AU425" s="38"/>
      <c r="AV425" s="38"/>
      <c r="AW425" s="38"/>
      <c r="AX425" s="38"/>
      <c r="CL425" s="49"/>
      <c r="CM425" s="50"/>
    </row>
    <row r="426" customFormat="false" ht="16" hidden="false" customHeight="false" outlineLevel="0" collapsed="false">
      <c r="AE426" s="42"/>
      <c r="AF426" s="0"/>
      <c r="AG426" s="0"/>
      <c r="AH426" s="0"/>
      <c r="AI426" s="0"/>
      <c r="AJ426" s="0"/>
      <c r="AK426" s="0"/>
      <c r="AL426" s="0"/>
      <c r="AM426" s="0" t="e">
        <f aca="false">(AL426-AL425)/AL426*100</f>
        <v>#DIV/0!</v>
      </c>
      <c r="AN426" s="0" t="e">
        <f aca="false">(AK426-AK425)/AK426*100</f>
        <v>#DIV/0!</v>
      </c>
      <c r="AO426" s="0"/>
      <c r="AP426" s="0"/>
      <c r="AQ426" s="0"/>
      <c r="AR426" s="0"/>
      <c r="AS426" s="0"/>
      <c r="AT426" s="38"/>
      <c r="AU426" s="38"/>
      <c r="AV426" s="38"/>
      <c r="AW426" s="38"/>
      <c r="AX426" s="38"/>
      <c r="CL426" s="49"/>
      <c r="CM426" s="50"/>
    </row>
    <row r="427" customFormat="false" ht="16" hidden="false" customHeight="false" outlineLevel="0" collapsed="false">
      <c r="AE427" s="42"/>
      <c r="AF427" s="0"/>
      <c r="AG427" s="0"/>
      <c r="AH427" s="0"/>
      <c r="AI427" s="0"/>
      <c r="AJ427" s="0"/>
      <c r="AK427" s="0"/>
      <c r="AL427" s="0"/>
      <c r="AM427" s="0" t="e">
        <f aca="false">(AL427-AL426)/AL427*100</f>
        <v>#DIV/0!</v>
      </c>
      <c r="AN427" s="0" t="e">
        <f aca="false">(AK427-AK426)/AK427*100</f>
        <v>#DIV/0!</v>
      </c>
      <c r="AO427" s="0"/>
      <c r="AP427" s="0"/>
      <c r="AQ427" s="0"/>
      <c r="AR427" s="0"/>
      <c r="AS427" s="0"/>
      <c r="AT427" s="38"/>
      <c r="AU427" s="38"/>
      <c r="AV427" s="38"/>
      <c r="AW427" s="38"/>
      <c r="AX427" s="38"/>
      <c r="CL427" s="49"/>
      <c r="CM427" s="50"/>
    </row>
    <row r="428" customFormat="false" ht="16" hidden="false" customHeight="false" outlineLevel="0" collapsed="false">
      <c r="AE428" s="42"/>
      <c r="AF428" s="0"/>
      <c r="AG428" s="0"/>
      <c r="AH428" s="0"/>
      <c r="AI428" s="0"/>
      <c r="AJ428" s="0"/>
      <c r="AK428" s="0"/>
      <c r="AL428" s="0"/>
      <c r="AM428" s="0" t="e">
        <f aca="false">(AL428-AL427)/AL428*100</f>
        <v>#DIV/0!</v>
      </c>
      <c r="AN428" s="0" t="e">
        <f aca="false">(AK428-AK427)/AK428*100</f>
        <v>#DIV/0!</v>
      </c>
      <c r="AO428" s="0"/>
      <c r="AP428" s="0"/>
      <c r="AQ428" s="0"/>
      <c r="AR428" s="0"/>
      <c r="AS428" s="0"/>
      <c r="AT428" s="38"/>
      <c r="AU428" s="38"/>
      <c r="AV428" s="38"/>
      <c r="AW428" s="38"/>
      <c r="AX428" s="38"/>
      <c r="CL428" s="49"/>
      <c r="CM428" s="50"/>
    </row>
    <row r="429" customFormat="false" ht="16" hidden="false" customHeight="false" outlineLevel="0" collapsed="false">
      <c r="AE429" s="42"/>
      <c r="AF429" s="0"/>
      <c r="AG429" s="0"/>
      <c r="AH429" s="0"/>
      <c r="AI429" s="0"/>
      <c r="AJ429" s="0"/>
      <c r="AK429" s="0"/>
      <c r="AL429" s="0"/>
      <c r="AM429" s="0" t="e">
        <f aca="false">(AL429-AL428)/AL429*100</f>
        <v>#DIV/0!</v>
      </c>
      <c r="AN429" s="0" t="e">
        <f aca="false">(AK429-AK428)/AK429*100</f>
        <v>#DIV/0!</v>
      </c>
      <c r="AO429" s="0"/>
      <c r="AP429" s="0"/>
      <c r="AQ429" s="0"/>
      <c r="AR429" s="0"/>
      <c r="AS429" s="0"/>
      <c r="AT429" s="38"/>
      <c r="AU429" s="38"/>
      <c r="AV429" s="38"/>
      <c r="AW429" s="38"/>
      <c r="AX429" s="38"/>
      <c r="CL429" s="49"/>
      <c r="CM429" s="50"/>
    </row>
    <row r="430" customFormat="false" ht="16" hidden="false" customHeight="false" outlineLevel="0" collapsed="false">
      <c r="AE430" s="42"/>
      <c r="AF430" s="0"/>
      <c r="AG430" s="0"/>
      <c r="AH430" s="0"/>
      <c r="AI430" s="0"/>
      <c r="AJ430" s="0"/>
      <c r="AK430" s="0"/>
      <c r="AL430" s="0"/>
      <c r="AM430" s="0" t="e">
        <f aca="false">(AL430-AL429)/AL430*100</f>
        <v>#DIV/0!</v>
      </c>
      <c r="AN430" s="0" t="e">
        <f aca="false">(AK430-AK429)/AK430*100</f>
        <v>#DIV/0!</v>
      </c>
      <c r="AO430" s="0"/>
      <c r="AP430" s="0"/>
      <c r="AQ430" s="0"/>
      <c r="AR430" s="0"/>
      <c r="AS430" s="0"/>
      <c r="AT430" s="38"/>
      <c r="AU430" s="38"/>
      <c r="AV430" s="38"/>
      <c r="AW430" s="38"/>
      <c r="AX430" s="38"/>
      <c r="CL430" s="49"/>
      <c r="CM430" s="50"/>
    </row>
    <row r="431" customFormat="false" ht="16" hidden="false" customHeight="false" outlineLevel="0" collapsed="false">
      <c r="AE431" s="42"/>
      <c r="AF431" s="0"/>
      <c r="AG431" s="0"/>
      <c r="AH431" s="0"/>
      <c r="AI431" s="0"/>
      <c r="AJ431" s="0"/>
      <c r="AK431" s="0"/>
      <c r="AL431" s="0"/>
      <c r="AM431" s="0" t="e">
        <f aca="false">(AL431-AL430)/AL431*100</f>
        <v>#DIV/0!</v>
      </c>
      <c r="AN431" s="0" t="e">
        <f aca="false">(AK431-AK430)/AK431*100</f>
        <v>#DIV/0!</v>
      </c>
      <c r="AO431" s="0"/>
      <c r="AP431" s="0"/>
      <c r="AQ431" s="0"/>
      <c r="AR431" s="0"/>
      <c r="AS431" s="0"/>
      <c r="AT431" s="38"/>
      <c r="AU431" s="38"/>
      <c r="AV431" s="38"/>
      <c r="AW431" s="38"/>
      <c r="AX431" s="38"/>
      <c r="CL431" s="49"/>
      <c r="CM431" s="50"/>
    </row>
    <row r="432" customFormat="false" ht="16" hidden="false" customHeight="false" outlineLevel="0" collapsed="false">
      <c r="AE432" s="42"/>
      <c r="AF432" s="0"/>
      <c r="AG432" s="0"/>
      <c r="AH432" s="0"/>
      <c r="AI432" s="0"/>
      <c r="AJ432" s="0"/>
      <c r="AK432" s="0"/>
      <c r="AL432" s="0"/>
      <c r="AM432" s="0" t="e">
        <f aca="false">(AL432-AL431)/AL432*100</f>
        <v>#DIV/0!</v>
      </c>
      <c r="AN432" s="0" t="e">
        <f aca="false">(AK432-AK431)/AK432*100</f>
        <v>#DIV/0!</v>
      </c>
      <c r="AO432" s="0"/>
      <c r="AP432" s="0"/>
      <c r="AQ432" s="0"/>
      <c r="AR432" s="0"/>
      <c r="AS432" s="0"/>
      <c r="AT432" s="38"/>
      <c r="AU432" s="38"/>
      <c r="AV432" s="38"/>
      <c r="AW432" s="38"/>
      <c r="AX432" s="38"/>
      <c r="CL432" s="49"/>
      <c r="CM432" s="50"/>
    </row>
    <row r="433" customFormat="false" ht="16" hidden="false" customHeight="false" outlineLevel="0" collapsed="false">
      <c r="AE433" s="42"/>
      <c r="AF433" s="0"/>
      <c r="AG433" s="0"/>
      <c r="AH433" s="0"/>
      <c r="AI433" s="0"/>
      <c r="AJ433" s="0"/>
      <c r="AK433" s="0"/>
      <c r="AL433" s="0"/>
      <c r="AM433" s="0" t="e">
        <f aca="false">(AL433-AL432)/AL433*100</f>
        <v>#DIV/0!</v>
      </c>
      <c r="AN433" s="0" t="e">
        <f aca="false">(AK433-AK432)/AK433*100</f>
        <v>#DIV/0!</v>
      </c>
      <c r="AO433" s="0"/>
      <c r="AP433" s="0"/>
      <c r="AQ433" s="0"/>
      <c r="AR433" s="0"/>
      <c r="AS433" s="0"/>
      <c r="AT433" s="38"/>
      <c r="AU433" s="38"/>
      <c r="AV433" s="38"/>
      <c r="AW433" s="38"/>
      <c r="AX433" s="38"/>
      <c r="CL433" s="49"/>
      <c r="CM433" s="50"/>
    </row>
    <row r="434" customFormat="false" ht="16" hidden="false" customHeight="false" outlineLevel="0" collapsed="false">
      <c r="AE434" s="42"/>
      <c r="AF434" s="0"/>
      <c r="AG434" s="0"/>
      <c r="AH434" s="0"/>
      <c r="AI434" s="0"/>
      <c r="AJ434" s="0"/>
      <c r="AK434" s="0"/>
      <c r="AL434" s="0"/>
      <c r="AM434" s="0" t="e">
        <f aca="false">(AL434-AL433)/AL434*100</f>
        <v>#DIV/0!</v>
      </c>
      <c r="AN434" s="0" t="e">
        <f aca="false">(AK434-AK433)/AK434*100</f>
        <v>#DIV/0!</v>
      </c>
      <c r="AO434" s="0"/>
      <c r="AP434" s="0"/>
      <c r="AQ434" s="0"/>
      <c r="AR434" s="0"/>
      <c r="AS434" s="0"/>
      <c r="AT434" s="38"/>
      <c r="AU434" s="38"/>
      <c r="AV434" s="38"/>
      <c r="AW434" s="38"/>
      <c r="AX434" s="38"/>
      <c r="CL434" s="49"/>
      <c r="CM434" s="50"/>
    </row>
    <row r="435" customFormat="false" ht="16" hidden="false" customHeight="false" outlineLevel="0" collapsed="false">
      <c r="AE435" s="42"/>
      <c r="AF435" s="0"/>
      <c r="AG435" s="0"/>
      <c r="AH435" s="0"/>
      <c r="AI435" s="0"/>
      <c r="AJ435" s="0"/>
      <c r="AK435" s="0"/>
      <c r="AL435" s="0"/>
      <c r="AM435" s="0" t="e">
        <f aca="false">(AL435-AL434)/AL435*100</f>
        <v>#DIV/0!</v>
      </c>
      <c r="AN435" s="0" t="e">
        <f aca="false">(AK435-AK434)/AK435*100</f>
        <v>#DIV/0!</v>
      </c>
      <c r="AO435" s="0"/>
      <c r="AP435" s="0"/>
      <c r="AQ435" s="0"/>
      <c r="AR435" s="0"/>
      <c r="AS435" s="0"/>
      <c r="AT435" s="38"/>
      <c r="AU435" s="38"/>
      <c r="AV435" s="38"/>
      <c r="AW435" s="38"/>
      <c r="AX435" s="38"/>
      <c r="CL435" s="49"/>
      <c r="CM435" s="50"/>
    </row>
    <row r="436" customFormat="false" ht="16" hidden="false" customHeight="false" outlineLevel="0" collapsed="false">
      <c r="AE436" s="42"/>
      <c r="AF436" s="0"/>
      <c r="AG436" s="0"/>
      <c r="AH436" s="0"/>
      <c r="AI436" s="0"/>
      <c r="AJ436" s="0"/>
      <c r="AK436" s="0"/>
      <c r="AL436" s="0"/>
      <c r="AM436" s="0" t="e">
        <f aca="false">(AL436-AL435)/AL436*100</f>
        <v>#DIV/0!</v>
      </c>
      <c r="AN436" s="0" t="e">
        <f aca="false">(AK436-AK435)/AK436*100</f>
        <v>#DIV/0!</v>
      </c>
      <c r="AO436" s="0"/>
      <c r="AP436" s="0"/>
      <c r="AQ436" s="0"/>
      <c r="AR436" s="0"/>
      <c r="AS436" s="0"/>
      <c r="AT436" s="38"/>
      <c r="AU436" s="38"/>
      <c r="AV436" s="38"/>
      <c r="AW436" s="38"/>
      <c r="AX436" s="38"/>
      <c r="CL436" s="49"/>
      <c r="CM436" s="50"/>
    </row>
    <row r="437" customFormat="false" ht="16" hidden="false" customHeight="false" outlineLevel="0" collapsed="false">
      <c r="AE437" s="42"/>
      <c r="AF437" s="0"/>
      <c r="AG437" s="0"/>
      <c r="AH437" s="0"/>
      <c r="AI437" s="0"/>
      <c r="AJ437" s="0"/>
      <c r="AK437" s="0"/>
      <c r="AL437" s="0"/>
      <c r="AM437" s="0" t="e">
        <f aca="false">(AL437-AL436)/AL437*100</f>
        <v>#DIV/0!</v>
      </c>
      <c r="AN437" s="0" t="e">
        <f aca="false">(AK437-AK436)/AK437*100</f>
        <v>#DIV/0!</v>
      </c>
      <c r="AO437" s="0"/>
      <c r="AP437" s="0"/>
      <c r="AQ437" s="0"/>
      <c r="AR437" s="0"/>
      <c r="AS437" s="0"/>
      <c r="AT437" s="38"/>
      <c r="AU437" s="38"/>
      <c r="AV437" s="38"/>
      <c r="AW437" s="38"/>
      <c r="AX437" s="38"/>
      <c r="CL437" s="49"/>
      <c r="CM437" s="50"/>
    </row>
    <row r="438" customFormat="false" ht="16" hidden="false" customHeight="false" outlineLevel="0" collapsed="false">
      <c r="AE438" s="42"/>
      <c r="AF438" s="0"/>
      <c r="AG438" s="0"/>
      <c r="AH438" s="0"/>
      <c r="AI438" s="0"/>
      <c r="AJ438" s="0"/>
      <c r="AK438" s="0"/>
      <c r="AL438" s="0"/>
      <c r="AM438" s="0" t="e">
        <f aca="false">(AL438-AL437)/AL438*100</f>
        <v>#DIV/0!</v>
      </c>
      <c r="AN438" s="0" t="e">
        <f aca="false">(AK438-AK437)/AK438*100</f>
        <v>#DIV/0!</v>
      </c>
      <c r="AO438" s="0"/>
      <c r="AP438" s="0"/>
      <c r="AQ438" s="0"/>
      <c r="AR438" s="0"/>
      <c r="AS438" s="0"/>
      <c r="AT438" s="38"/>
      <c r="AU438" s="38"/>
      <c r="AV438" s="38"/>
      <c r="AW438" s="38"/>
      <c r="AX438" s="38"/>
      <c r="CL438" s="49"/>
      <c r="CM438" s="50"/>
    </row>
    <row r="439" customFormat="false" ht="16" hidden="false" customHeight="false" outlineLevel="0" collapsed="false">
      <c r="AE439" s="42"/>
      <c r="AF439" s="0"/>
      <c r="AG439" s="0"/>
      <c r="AH439" s="0"/>
      <c r="AI439" s="0"/>
      <c r="AJ439" s="0"/>
      <c r="AK439" s="0"/>
      <c r="AL439" s="0"/>
      <c r="AM439" s="0" t="e">
        <f aca="false">(AL439-AL438)/AL439*100</f>
        <v>#DIV/0!</v>
      </c>
      <c r="AN439" s="0" t="e">
        <f aca="false">(AK439-AK438)/AK439*100</f>
        <v>#DIV/0!</v>
      </c>
      <c r="AO439" s="0"/>
      <c r="AP439" s="0"/>
      <c r="AQ439" s="0"/>
      <c r="AR439" s="0"/>
      <c r="AS439" s="0"/>
      <c r="AT439" s="38"/>
      <c r="AU439" s="38"/>
      <c r="AV439" s="38"/>
      <c r="AW439" s="38"/>
      <c r="AX439" s="38"/>
      <c r="CL439" s="49"/>
      <c r="CM439" s="50"/>
    </row>
    <row r="440" customFormat="false" ht="16" hidden="false" customHeight="false" outlineLevel="0" collapsed="false">
      <c r="AE440" s="42"/>
      <c r="AF440" s="0"/>
      <c r="AG440" s="0"/>
      <c r="AH440" s="0"/>
      <c r="AI440" s="0"/>
      <c r="AJ440" s="0"/>
      <c r="AK440" s="0"/>
      <c r="AL440" s="0"/>
      <c r="AM440" s="0" t="e">
        <f aca="false">(AL440-AL439)/AL440*100</f>
        <v>#DIV/0!</v>
      </c>
      <c r="AN440" s="0" t="e">
        <f aca="false">(AK440-AK439)/AK440*100</f>
        <v>#DIV/0!</v>
      </c>
      <c r="AO440" s="0"/>
      <c r="AP440" s="0"/>
      <c r="AQ440" s="0"/>
      <c r="AR440" s="0"/>
      <c r="AS440" s="0"/>
      <c r="AT440" s="38"/>
      <c r="AU440" s="38"/>
      <c r="AV440" s="38"/>
      <c r="AW440" s="38"/>
      <c r="AX440" s="38"/>
      <c r="CL440" s="49"/>
      <c r="CM440" s="50"/>
    </row>
    <row r="441" customFormat="false" ht="16" hidden="false" customHeight="false" outlineLevel="0" collapsed="false">
      <c r="AE441" s="42"/>
      <c r="AF441" s="0"/>
      <c r="AG441" s="0"/>
      <c r="AH441" s="0"/>
      <c r="AI441" s="0"/>
      <c r="AJ441" s="0"/>
      <c r="AK441" s="0"/>
      <c r="AL441" s="0"/>
      <c r="AM441" s="0" t="e">
        <f aca="false">(AL441-AL440)/AL441*100</f>
        <v>#DIV/0!</v>
      </c>
      <c r="AN441" s="0" t="e">
        <f aca="false">(AK441-AK440)/AK441*100</f>
        <v>#DIV/0!</v>
      </c>
      <c r="AO441" s="0"/>
      <c r="AP441" s="0"/>
      <c r="AQ441" s="0"/>
      <c r="AR441" s="0"/>
      <c r="AS441" s="0"/>
      <c r="AT441" s="38"/>
      <c r="AU441" s="38"/>
      <c r="AV441" s="38"/>
      <c r="AW441" s="38"/>
      <c r="AX441" s="38"/>
      <c r="CL441" s="49"/>
      <c r="CM441" s="50"/>
    </row>
    <row r="442" customFormat="false" ht="16" hidden="false" customHeight="false" outlineLevel="0" collapsed="false">
      <c r="AE442" s="42"/>
      <c r="AF442" s="0"/>
      <c r="AG442" s="0"/>
      <c r="AH442" s="0"/>
      <c r="AI442" s="0"/>
      <c r="AJ442" s="0"/>
      <c r="AK442" s="0"/>
      <c r="AL442" s="0"/>
      <c r="AM442" s="0" t="e">
        <f aca="false">(AL442-AL441)/AL442*100</f>
        <v>#DIV/0!</v>
      </c>
      <c r="AN442" s="0" t="e">
        <f aca="false">(AK442-AK441)/AK442*100</f>
        <v>#DIV/0!</v>
      </c>
      <c r="AO442" s="0"/>
      <c r="AP442" s="0"/>
      <c r="AQ442" s="0"/>
      <c r="AR442" s="0"/>
      <c r="AS442" s="0"/>
      <c r="AT442" s="38"/>
      <c r="AU442" s="38"/>
      <c r="AV442" s="38"/>
      <c r="AW442" s="38"/>
      <c r="AX442" s="38"/>
      <c r="CL442" s="49"/>
      <c r="CM442" s="50"/>
    </row>
    <row r="443" customFormat="false" ht="16" hidden="false" customHeight="false" outlineLevel="0" collapsed="false">
      <c r="AE443" s="42"/>
      <c r="AF443" s="0"/>
      <c r="AG443" s="0"/>
      <c r="AH443" s="0"/>
      <c r="AI443" s="0"/>
      <c r="AJ443" s="0"/>
      <c r="AK443" s="0"/>
      <c r="AL443" s="0"/>
      <c r="AM443" s="0" t="e">
        <f aca="false">(AL443-AL442)/AL443*100</f>
        <v>#DIV/0!</v>
      </c>
      <c r="AN443" s="0" t="e">
        <f aca="false">(AK443-AK442)/AK443*100</f>
        <v>#DIV/0!</v>
      </c>
      <c r="AO443" s="0"/>
      <c r="AP443" s="0"/>
      <c r="AQ443" s="0"/>
      <c r="AR443" s="0"/>
      <c r="AS443" s="0"/>
      <c r="AT443" s="38"/>
      <c r="AU443" s="38"/>
      <c r="AV443" s="38"/>
      <c r="AW443" s="38"/>
      <c r="AX443" s="38"/>
      <c r="CL443" s="49"/>
      <c r="CM443" s="50"/>
    </row>
    <row r="444" customFormat="false" ht="16" hidden="false" customHeight="false" outlineLevel="0" collapsed="false">
      <c r="AE444" s="42"/>
      <c r="AF444" s="0"/>
      <c r="AG444" s="0"/>
      <c r="AH444" s="0"/>
      <c r="AI444" s="0"/>
      <c r="AJ444" s="0"/>
      <c r="AK444" s="0"/>
      <c r="AL444" s="0"/>
      <c r="AM444" s="0" t="e">
        <f aca="false">(AL444-AL443)/AL444*100</f>
        <v>#DIV/0!</v>
      </c>
      <c r="AN444" s="0" t="e">
        <f aca="false">(AK444-AK443)/AK444*100</f>
        <v>#DIV/0!</v>
      </c>
      <c r="AO444" s="0"/>
      <c r="AP444" s="0"/>
      <c r="AQ444" s="0"/>
      <c r="AR444" s="0"/>
      <c r="AS444" s="0"/>
      <c r="AT444" s="38"/>
      <c r="AU444" s="38"/>
      <c r="AV444" s="38"/>
      <c r="AW444" s="38"/>
      <c r="AX444" s="38"/>
      <c r="CL444" s="49"/>
      <c r="CM444" s="50"/>
    </row>
    <row r="445" customFormat="false" ht="16" hidden="false" customHeight="false" outlineLevel="0" collapsed="false">
      <c r="AE445" s="42"/>
      <c r="AF445" s="0"/>
      <c r="AG445" s="0"/>
      <c r="AH445" s="0"/>
      <c r="AI445" s="0"/>
      <c r="AJ445" s="0"/>
      <c r="AK445" s="0"/>
      <c r="AL445" s="0"/>
      <c r="AM445" s="0" t="e">
        <f aca="false">(AL445-AL444)/AL445*100</f>
        <v>#DIV/0!</v>
      </c>
      <c r="AN445" s="0" t="e">
        <f aca="false">(AK445-AK444)/AK445*100</f>
        <v>#DIV/0!</v>
      </c>
      <c r="AO445" s="0"/>
      <c r="AP445" s="0"/>
      <c r="AQ445" s="0"/>
      <c r="AR445" s="0"/>
      <c r="AS445" s="0"/>
      <c r="AT445" s="38"/>
      <c r="AU445" s="38"/>
      <c r="AV445" s="38"/>
      <c r="AW445" s="38"/>
      <c r="AX445" s="38"/>
      <c r="CL445" s="49"/>
      <c r="CM445" s="50"/>
    </row>
    <row r="446" customFormat="false" ht="16" hidden="false" customHeight="false" outlineLevel="0" collapsed="false">
      <c r="AE446" s="42"/>
      <c r="AF446" s="0"/>
      <c r="AG446" s="0"/>
      <c r="AH446" s="0"/>
      <c r="AI446" s="0"/>
      <c r="AJ446" s="0"/>
      <c r="AK446" s="0"/>
      <c r="AL446" s="0"/>
      <c r="AM446" s="0" t="e">
        <f aca="false">(AL446-AL445)/AL446*100</f>
        <v>#DIV/0!</v>
      </c>
      <c r="AN446" s="0" t="e">
        <f aca="false">(AK446-AK445)/AK446*100</f>
        <v>#DIV/0!</v>
      </c>
      <c r="AO446" s="0"/>
      <c r="AP446" s="0"/>
      <c r="AQ446" s="0"/>
      <c r="AR446" s="0"/>
      <c r="AS446" s="0"/>
      <c r="AT446" s="38"/>
      <c r="AU446" s="38"/>
      <c r="AV446" s="38"/>
      <c r="AW446" s="38"/>
      <c r="AX446" s="38"/>
      <c r="CL446" s="49"/>
      <c r="CM446" s="50"/>
    </row>
    <row r="447" customFormat="false" ht="16" hidden="false" customHeight="false" outlineLevel="0" collapsed="false">
      <c r="AE447" s="42"/>
      <c r="AF447" s="0"/>
      <c r="AG447" s="0"/>
      <c r="AH447" s="0"/>
      <c r="AI447" s="0"/>
      <c r="AJ447" s="0"/>
      <c r="AK447" s="0"/>
      <c r="AL447" s="0"/>
      <c r="AM447" s="0" t="e">
        <f aca="false">(AL447-AL446)/AL447*100</f>
        <v>#DIV/0!</v>
      </c>
      <c r="AN447" s="0" t="e">
        <f aca="false">(AK447-AK446)/AK447*100</f>
        <v>#DIV/0!</v>
      </c>
      <c r="AO447" s="0"/>
      <c r="AP447" s="0"/>
      <c r="AQ447" s="0"/>
      <c r="AR447" s="0"/>
      <c r="AS447" s="0"/>
      <c r="AT447" s="38"/>
      <c r="AU447" s="38"/>
      <c r="AV447" s="38"/>
      <c r="AW447" s="38"/>
      <c r="AX447" s="38"/>
      <c r="CL447" s="49"/>
      <c r="CM447" s="50"/>
    </row>
    <row r="448" customFormat="false" ht="16" hidden="false" customHeight="false" outlineLevel="0" collapsed="false">
      <c r="AE448" s="42"/>
      <c r="AF448" s="0"/>
      <c r="AG448" s="0"/>
      <c r="AH448" s="0"/>
      <c r="AI448" s="0"/>
      <c r="AJ448" s="0"/>
      <c r="AK448" s="0"/>
      <c r="AL448" s="0"/>
      <c r="AM448" s="0" t="e">
        <f aca="false">(AL448-AL447)/AL448*100</f>
        <v>#DIV/0!</v>
      </c>
      <c r="AN448" s="0" t="e">
        <f aca="false">(AK448-AK447)/AK448*100</f>
        <v>#DIV/0!</v>
      </c>
      <c r="AO448" s="0"/>
      <c r="AP448" s="0"/>
      <c r="AQ448" s="0"/>
      <c r="AR448" s="0"/>
      <c r="AS448" s="0"/>
      <c r="AT448" s="38"/>
      <c r="AU448" s="38"/>
      <c r="AV448" s="38"/>
      <c r="AW448" s="38"/>
      <c r="AX448" s="38"/>
      <c r="CL448" s="49"/>
      <c r="CM448" s="50"/>
    </row>
    <row r="449" customFormat="false" ht="16" hidden="false" customHeight="false" outlineLevel="0" collapsed="false">
      <c r="AE449" s="42"/>
      <c r="AF449" s="0"/>
      <c r="AG449" s="0"/>
      <c r="AH449" s="0"/>
      <c r="AI449" s="0"/>
      <c r="AJ449" s="0"/>
      <c r="AK449" s="0"/>
      <c r="AL449" s="0"/>
      <c r="AM449" s="0" t="e">
        <f aca="false">(AL449-AL448)/AL449*100</f>
        <v>#DIV/0!</v>
      </c>
      <c r="AN449" s="0" t="e">
        <f aca="false">(AK449-AK448)/AK449*100</f>
        <v>#DIV/0!</v>
      </c>
      <c r="AO449" s="0"/>
      <c r="AP449" s="0"/>
      <c r="AQ449" s="0"/>
      <c r="AR449" s="0"/>
      <c r="AS449" s="0"/>
      <c r="AT449" s="38"/>
      <c r="AU449" s="38"/>
      <c r="AV449" s="38"/>
      <c r="AW449" s="38"/>
      <c r="AX449" s="38"/>
      <c r="CL449" s="49"/>
      <c r="CM449" s="50"/>
    </row>
    <row r="450" customFormat="false" ht="16" hidden="false" customHeight="false" outlineLevel="0" collapsed="false">
      <c r="AE450" s="42"/>
      <c r="AF450" s="0"/>
      <c r="AG450" s="0"/>
      <c r="AH450" s="0"/>
      <c r="AI450" s="0"/>
      <c r="AJ450" s="0"/>
      <c r="AK450" s="0"/>
      <c r="AL450" s="0"/>
      <c r="AM450" s="0" t="e">
        <f aca="false">(AL450-AL449)/AL450*100</f>
        <v>#DIV/0!</v>
      </c>
      <c r="AN450" s="0" t="e">
        <f aca="false">(AK450-AK449)/AK450*100</f>
        <v>#DIV/0!</v>
      </c>
      <c r="AO450" s="0"/>
      <c r="AP450" s="0"/>
      <c r="AQ450" s="0"/>
      <c r="AR450" s="0"/>
      <c r="AS450" s="0"/>
      <c r="AT450" s="38"/>
      <c r="AU450" s="38"/>
      <c r="AV450" s="38"/>
      <c r="AW450" s="38"/>
      <c r="AX450" s="38"/>
      <c r="CL450" s="49"/>
      <c r="CM450" s="50"/>
    </row>
    <row r="451" customFormat="false" ht="16" hidden="false" customHeight="false" outlineLevel="0" collapsed="false">
      <c r="AE451" s="42"/>
      <c r="AF451" s="0"/>
      <c r="AG451" s="0"/>
      <c r="AH451" s="0"/>
      <c r="AI451" s="0"/>
      <c r="AJ451" s="0"/>
      <c r="AK451" s="0"/>
      <c r="AL451" s="0"/>
      <c r="AM451" s="0" t="e">
        <f aca="false">(AL451-AL450)/AL451*100</f>
        <v>#DIV/0!</v>
      </c>
      <c r="AN451" s="0" t="e">
        <f aca="false">(AK451-AK450)/AK451*100</f>
        <v>#DIV/0!</v>
      </c>
      <c r="AO451" s="0"/>
      <c r="AP451" s="0"/>
      <c r="AQ451" s="0"/>
      <c r="AR451" s="0"/>
      <c r="AS451" s="0"/>
      <c r="AT451" s="38"/>
      <c r="AU451" s="38"/>
      <c r="AV451" s="38"/>
      <c r="AW451" s="38"/>
      <c r="AX451" s="38"/>
      <c r="CL451" s="49"/>
      <c r="CM451" s="50"/>
    </row>
    <row r="452" customFormat="false" ht="16" hidden="false" customHeight="false" outlineLevel="0" collapsed="false">
      <c r="AE452" s="42"/>
      <c r="AF452" s="0"/>
      <c r="AG452" s="0"/>
      <c r="AH452" s="0"/>
      <c r="AI452" s="0"/>
      <c r="AJ452" s="0"/>
      <c r="AK452" s="0"/>
      <c r="AL452" s="0"/>
      <c r="AM452" s="0" t="e">
        <f aca="false">(AL452-AL451)/AL452*100</f>
        <v>#DIV/0!</v>
      </c>
      <c r="AN452" s="0" t="e">
        <f aca="false">(AK452-AK451)/AK452*100</f>
        <v>#DIV/0!</v>
      </c>
      <c r="AO452" s="0"/>
      <c r="AP452" s="0"/>
      <c r="AQ452" s="0"/>
      <c r="AR452" s="0"/>
      <c r="AS452" s="0"/>
      <c r="AT452" s="38"/>
      <c r="AU452" s="38"/>
      <c r="AV452" s="38"/>
      <c r="AW452" s="38"/>
      <c r="AX452" s="38"/>
      <c r="CL452" s="49"/>
      <c r="CM452" s="50"/>
    </row>
    <row r="453" customFormat="false" ht="16" hidden="false" customHeight="false" outlineLevel="0" collapsed="false">
      <c r="AE453" s="42"/>
      <c r="AF453" s="0"/>
      <c r="AG453" s="0"/>
      <c r="AH453" s="0"/>
      <c r="AI453" s="0"/>
      <c r="AJ453" s="0"/>
      <c r="AK453" s="0"/>
      <c r="AL453" s="0"/>
      <c r="AM453" s="0" t="e">
        <f aca="false">(AL453-AL452)/AL453*100</f>
        <v>#DIV/0!</v>
      </c>
      <c r="AN453" s="0" t="e">
        <f aca="false">(AK453-AK452)/AK453*100</f>
        <v>#DIV/0!</v>
      </c>
      <c r="AO453" s="0"/>
      <c r="AP453" s="0"/>
      <c r="AQ453" s="0"/>
      <c r="AR453" s="0"/>
      <c r="AS453" s="0"/>
      <c r="AT453" s="38"/>
      <c r="AU453" s="38"/>
      <c r="AV453" s="38"/>
      <c r="AW453" s="38"/>
      <c r="AX453" s="38"/>
      <c r="CL453" s="49"/>
      <c r="CM453" s="50"/>
    </row>
    <row r="454" customFormat="false" ht="16" hidden="false" customHeight="false" outlineLevel="0" collapsed="false">
      <c r="AE454" s="42"/>
      <c r="AF454" s="0"/>
      <c r="AG454" s="0"/>
      <c r="AH454" s="0"/>
      <c r="AI454" s="0"/>
      <c r="AJ454" s="0"/>
      <c r="AK454" s="0"/>
      <c r="AL454" s="0"/>
      <c r="AM454" s="0" t="e">
        <f aca="false">(AL454-AL453)/AL454*100</f>
        <v>#DIV/0!</v>
      </c>
      <c r="AN454" s="0" t="e">
        <f aca="false">(AK454-AK453)/AK454*100</f>
        <v>#DIV/0!</v>
      </c>
      <c r="AO454" s="0"/>
      <c r="AP454" s="0"/>
      <c r="AQ454" s="0"/>
      <c r="AR454" s="0"/>
      <c r="AS454" s="0"/>
      <c r="AT454" s="38"/>
      <c r="AU454" s="38"/>
      <c r="AV454" s="38"/>
      <c r="AW454" s="38"/>
      <c r="AX454" s="38"/>
      <c r="CL454" s="49"/>
      <c r="CM454" s="50"/>
    </row>
    <row r="455" customFormat="false" ht="16" hidden="false" customHeight="false" outlineLevel="0" collapsed="false">
      <c r="AE455" s="42"/>
      <c r="AF455" s="0"/>
      <c r="AG455" s="0"/>
      <c r="AH455" s="0"/>
      <c r="AI455" s="0"/>
      <c r="AJ455" s="0"/>
      <c r="AK455" s="0"/>
      <c r="AL455" s="0"/>
      <c r="AM455" s="0" t="e">
        <f aca="false">(AL455-AL454)/AL455*100</f>
        <v>#DIV/0!</v>
      </c>
      <c r="AN455" s="0" t="e">
        <f aca="false">(AK455-AK454)/AK455*100</f>
        <v>#DIV/0!</v>
      </c>
      <c r="AO455" s="0"/>
      <c r="AP455" s="0"/>
      <c r="AQ455" s="0"/>
      <c r="AR455" s="0"/>
      <c r="AS455" s="0"/>
      <c r="AT455" s="38"/>
      <c r="AU455" s="38"/>
      <c r="AV455" s="38"/>
      <c r="AW455" s="38"/>
      <c r="AX455" s="38"/>
      <c r="CL455" s="49"/>
      <c r="CM455" s="50"/>
    </row>
    <row r="456" customFormat="false" ht="16" hidden="false" customHeight="false" outlineLevel="0" collapsed="false">
      <c r="AE456" s="42"/>
      <c r="AF456" s="0"/>
      <c r="AG456" s="0"/>
      <c r="AH456" s="0"/>
      <c r="AI456" s="0"/>
      <c r="AJ456" s="0"/>
      <c r="AK456" s="0"/>
      <c r="AL456" s="0"/>
      <c r="AM456" s="0" t="e">
        <f aca="false">(AL456-AL455)/AL456*100</f>
        <v>#DIV/0!</v>
      </c>
      <c r="AN456" s="0" t="e">
        <f aca="false">(AK456-AK455)/AK456*100</f>
        <v>#DIV/0!</v>
      </c>
      <c r="AO456" s="0"/>
      <c r="AP456" s="0"/>
      <c r="AQ456" s="0"/>
      <c r="AR456" s="0"/>
      <c r="AS456" s="0"/>
      <c r="AT456" s="38"/>
      <c r="AU456" s="38"/>
      <c r="AV456" s="38"/>
      <c r="AW456" s="38"/>
      <c r="AX456" s="38"/>
      <c r="CL456" s="49"/>
      <c r="CM456" s="50"/>
    </row>
    <row r="457" customFormat="false" ht="16" hidden="false" customHeight="false" outlineLevel="0" collapsed="false">
      <c r="AE457" s="42"/>
      <c r="AF457" s="0"/>
      <c r="AG457" s="0"/>
      <c r="AH457" s="0"/>
      <c r="AI457" s="0"/>
      <c r="AJ457" s="0"/>
      <c r="AK457" s="0"/>
      <c r="AL457" s="0"/>
      <c r="AM457" s="0" t="e">
        <f aca="false">(AL457-AL456)/AL457*100</f>
        <v>#DIV/0!</v>
      </c>
      <c r="AN457" s="0" t="e">
        <f aca="false">(AK457-AK456)/AK457*100</f>
        <v>#DIV/0!</v>
      </c>
      <c r="AO457" s="0"/>
      <c r="AP457" s="0"/>
      <c r="AQ457" s="0"/>
      <c r="AR457" s="0"/>
      <c r="AS457" s="0"/>
      <c r="AT457" s="38"/>
      <c r="AU457" s="38"/>
      <c r="AV457" s="38"/>
      <c r="AW457" s="38"/>
      <c r="AX457" s="38"/>
      <c r="CL457" s="49"/>
      <c r="CM457" s="50"/>
    </row>
    <row r="458" customFormat="false" ht="16" hidden="false" customHeight="false" outlineLevel="0" collapsed="false">
      <c r="AE458" s="42"/>
      <c r="AF458" s="0"/>
      <c r="AG458" s="0"/>
      <c r="AH458" s="0"/>
      <c r="AI458" s="0"/>
      <c r="AJ458" s="0"/>
      <c r="AK458" s="0"/>
      <c r="AL458" s="0"/>
      <c r="AM458" s="0" t="e">
        <f aca="false">(AL458-AL457)/AL458*100</f>
        <v>#DIV/0!</v>
      </c>
      <c r="AN458" s="0" t="e">
        <f aca="false">(AK458-AK457)/AK458*100</f>
        <v>#DIV/0!</v>
      </c>
      <c r="AO458" s="0"/>
      <c r="AP458" s="0"/>
      <c r="AQ458" s="0"/>
      <c r="AR458" s="0"/>
      <c r="AS458" s="0"/>
      <c r="AT458" s="38"/>
      <c r="AU458" s="38"/>
      <c r="AV458" s="38"/>
      <c r="AW458" s="38"/>
      <c r="AX458" s="38"/>
      <c r="CL458" s="49"/>
      <c r="CM458" s="50"/>
    </row>
    <row r="459" customFormat="false" ht="16" hidden="false" customHeight="false" outlineLevel="0" collapsed="false">
      <c r="AE459" s="42"/>
      <c r="AF459" s="0"/>
      <c r="AG459" s="0"/>
      <c r="AH459" s="0"/>
      <c r="AI459" s="0"/>
      <c r="AJ459" s="0"/>
      <c r="AK459" s="0"/>
      <c r="AL459" s="0"/>
      <c r="AM459" s="0" t="e">
        <f aca="false">(AL459-AL458)/AL459*100</f>
        <v>#DIV/0!</v>
      </c>
      <c r="AN459" s="0" t="e">
        <f aca="false">(AK459-AK458)/AK459*100</f>
        <v>#DIV/0!</v>
      </c>
      <c r="AO459" s="0"/>
      <c r="AP459" s="0"/>
      <c r="AQ459" s="0"/>
      <c r="AR459" s="0"/>
      <c r="AS459" s="0"/>
      <c r="AT459" s="38"/>
      <c r="AU459" s="38"/>
      <c r="AV459" s="38"/>
      <c r="AW459" s="38"/>
      <c r="AX459" s="38"/>
      <c r="CL459" s="49"/>
      <c r="CM459" s="50"/>
    </row>
    <row r="460" customFormat="false" ht="16" hidden="false" customHeight="false" outlineLevel="0" collapsed="false">
      <c r="AE460" s="42"/>
      <c r="AF460" s="0"/>
      <c r="AG460" s="0"/>
      <c r="AH460" s="0"/>
      <c r="AI460" s="0"/>
      <c r="AJ460" s="0"/>
      <c r="AK460" s="0"/>
      <c r="AL460" s="0"/>
      <c r="AM460" s="0" t="e">
        <f aca="false">(AL460-AL459)/AL460*100</f>
        <v>#DIV/0!</v>
      </c>
      <c r="AN460" s="0" t="e">
        <f aca="false">(AK460-AK459)/AK460*100</f>
        <v>#DIV/0!</v>
      </c>
      <c r="AO460" s="0"/>
      <c r="AP460" s="0"/>
      <c r="AQ460" s="0"/>
      <c r="AR460" s="0"/>
      <c r="AS460" s="0"/>
      <c r="AT460" s="38"/>
      <c r="AU460" s="38"/>
      <c r="AV460" s="38"/>
      <c r="AW460" s="38"/>
      <c r="AX460" s="38"/>
      <c r="CL460" s="49"/>
      <c r="CM460" s="50"/>
    </row>
    <row r="461" customFormat="false" ht="16" hidden="false" customHeight="false" outlineLevel="0" collapsed="false">
      <c r="AE461" s="42"/>
      <c r="AF461" s="0"/>
      <c r="AG461" s="0"/>
      <c r="AH461" s="0"/>
      <c r="AI461" s="0"/>
      <c r="AJ461" s="0"/>
      <c r="AK461" s="0"/>
      <c r="AL461" s="0"/>
      <c r="AM461" s="0" t="e">
        <f aca="false">(AL461-AL460)/AL461*100</f>
        <v>#DIV/0!</v>
      </c>
      <c r="AN461" s="0" t="e">
        <f aca="false">(AK461-AK460)/AK461*100</f>
        <v>#DIV/0!</v>
      </c>
      <c r="AO461" s="0"/>
      <c r="AP461" s="0"/>
      <c r="AQ461" s="0"/>
      <c r="AR461" s="0"/>
      <c r="AS461" s="0"/>
      <c r="AT461" s="38"/>
      <c r="AU461" s="38"/>
      <c r="AV461" s="38"/>
      <c r="AW461" s="38"/>
      <c r="AX461" s="38"/>
      <c r="CL461" s="49"/>
      <c r="CM461" s="50"/>
    </row>
    <row r="462" customFormat="false" ht="16" hidden="false" customHeight="false" outlineLevel="0" collapsed="false">
      <c r="AE462" s="42"/>
      <c r="AF462" s="0"/>
      <c r="AG462" s="0"/>
      <c r="AH462" s="0"/>
      <c r="AI462" s="0"/>
      <c r="AJ462" s="0"/>
      <c r="AK462" s="0"/>
      <c r="AL462" s="0"/>
      <c r="AM462" s="0" t="e">
        <f aca="false">(AL462-AL461)/AL462*100</f>
        <v>#DIV/0!</v>
      </c>
      <c r="AN462" s="0" t="e">
        <f aca="false">(AK462-AK461)/AK462*100</f>
        <v>#DIV/0!</v>
      </c>
      <c r="AO462" s="0"/>
      <c r="AP462" s="0"/>
      <c r="AQ462" s="0"/>
      <c r="AR462" s="0"/>
      <c r="AS462" s="0"/>
      <c r="AT462" s="38"/>
      <c r="AU462" s="38"/>
      <c r="AV462" s="38"/>
      <c r="AW462" s="38"/>
      <c r="AX462" s="38"/>
      <c r="CL462" s="49"/>
      <c r="CM462" s="50"/>
    </row>
    <row r="463" customFormat="false" ht="16" hidden="false" customHeight="false" outlineLevel="0" collapsed="false">
      <c r="AE463" s="42"/>
      <c r="AF463" s="0"/>
      <c r="AG463" s="0"/>
      <c r="AH463" s="0"/>
      <c r="AI463" s="0"/>
      <c r="AJ463" s="0"/>
      <c r="AK463" s="0"/>
      <c r="AL463" s="0"/>
      <c r="AM463" s="0" t="e">
        <f aca="false">(AL463-AL462)/AL463*100</f>
        <v>#DIV/0!</v>
      </c>
      <c r="AN463" s="0" t="e">
        <f aca="false">(AK463-AK462)/AK463*100</f>
        <v>#DIV/0!</v>
      </c>
      <c r="AO463" s="0"/>
      <c r="AP463" s="0"/>
      <c r="AQ463" s="0"/>
      <c r="AR463" s="0"/>
      <c r="AS463" s="0"/>
      <c r="AT463" s="38"/>
      <c r="AU463" s="38"/>
      <c r="AV463" s="38"/>
      <c r="AW463" s="38"/>
      <c r="AX463" s="38"/>
      <c r="CL463" s="49"/>
      <c r="CM463" s="50"/>
    </row>
    <row r="464" customFormat="false" ht="16" hidden="false" customHeight="false" outlineLevel="0" collapsed="false">
      <c r="AE464" s="42"/>
      <c r="AF464" s="0"/>
      <c r="AG464" s="0"/>
      <c r="AH464" s="0"/>
      <c r="AI464" s="0"/>
      <c r="AJ464" s="0"/>
      <c r="AK464" s="0"/>
      <c r="AL464" s="0"/>
      <c r="AM464" s="0" t="e">
        <f aca="false">(AL464-AL463)/AL464*100</f>
        <v>#DIV/0!</v>
      </c>
      <c r="AN464" s="0" t="e">
        <f aca="false">(AK464-AK463)/AK464*100</f>
        <v>#DIV/0!</v>
      </c>
      <c r="AO464" s="0"/>
      <c r="AP464" s="0"/>
      <c r="AQ464" s="0"/>
      <c r="AR464" s="0"/>
      <c r="AS464" s="0"/>
      <c r="AT464" s="38"/>
      <c r="AU464" s="38"/>
      <c r="AV464" s="38"/>
      <c r="AW464" s="38"/>
      <c r="AX464" s="38"/>
      <c r="CL464" s="49"/>
      <c r="CM464" s="50"/>
    </row>
    <row r="465" customFormat="false" ht="16" hidden="false" customHeight="false" outlineLevel="0" collapsed="false">
      <c r="AE465" s="42"/>
      <c r="AF465" s="0"/>
      <c r="AG465" s="0"/>
      <c r="AH465" s="0"/>
      <c r="AI465" s="0"/>
      <c r="AJ465" s="0"/>
      <c r="AK465" s="0"/>
      <c r="AL465" s="0"/>
      <c r="AM465" s="0" t="e">
        <f aca="false">(AL465-AL464)/AL465*100</f>
        <v>#DIV/0!</v>
      </c>
      <c r="AN465" s="0" t="e">
        <f aca="false">(AK465-AK464)/AK465*100</f>
        <v>#DIV/0!</v>
      </c>
      <c r="AO465" s="0"/>
      <c r="AP465" s="0"/>
      <c r="AQ465" s="0"/>
      <c r="AR465" s="0"/>
      <c r="AS465" s="0"/>
      <c r="AT465" s="38"/>
      <c r="AU465" s="38"/>
      <c r="AV465" s="38"/>
      <c r="AW465" s="38"/>
      <c r="AX465" s="38"/>
      <c r="CL465" s="49"/>
      <c r="CM465" s="50"/>
    </row>
    <row r="466" customFormat="false" ht="16" hidden="false" customHeight="false" outlineLevel="0" collapsed="false">
      <c r="AE466" s="42"/>
      <c r="AF466" s="0"/>
      <c r="AG466" s="0"/>
      <c r="AH466" s="0"/>
      <c r="AI466" s="0"/>
      <c r="AJ466" s="0"/>
      <c r="AK466" s="0"/>
      <c r="AL466" s="0"/>
      <c r="AM466" s="0" t="e">
        <f aca="false">(AL466-AL465)/AL466*100</f>
        <v>#DIV/0!</v>
      </c>
      <c r="AN466" s="0" t="e">
        <f aca="false">(AK466-AK465)/AK466*100</f>
        <v>#DIV/0!</v>
      </c>
      <c r="AO466" s="0"/>
      <c r="AP466" s="0"/>
      <c r="AQ466" s="0"/>
      <c r="AR466" s="0"/>
      <c r="AS466" s="0"/>
      <c r="AT466" s="38"/>
      <c r="AU466" s="38"/>
      <c r="AV466" s="38"/>
      <c r="AW466" s="38"/>
      <c r="AX466" s="38"/>
      <c r="CL466" s="49"/>
      <c r="CM466" s="50"/>
    </row>
    <row r="467" customFormat="false" ht="16" hidden="false" customHeight="false" outlineLevel="0" collapsed="false">
      <c r="AE467" s="42"/>
      <c r="AF467" s="0"/>
      <c r="AG467" s="0"/>
      <c r="AH467" s="0"/>
      <c r="AI467" s="0"/>
      <c r="AJ467" s="0"/>
      <c r="AK467" s="0"/>
      <c r="AL467" s="0"/>
      <c r="AM467" s="0" t="e">
        <f aca="false">(AL467-AL466)/AL467*100</f>
        <v>#DIV/0!</v>
      </c>
      <c r="AN467" s="0" t="e">
        <f aca="false">(AK467-AK466)/AK467*100</f>
        <v>#DIV/0!</v>
      </c>
      <c r="AO467" s="0"/>
      <c r="AP467" s="0"/>
      <c r="AQ467" s="0"/>
      <c r="AR467" s="0"/>
      <c r="AS467" s="0"/>
      <c r="AT467" s="38"/>
      <c r="AU467" s="38"/>
      <c r="AV467" s="38"/>
      <c r="AW467" s="38"/>
      <c r="AX467" s="38"/>
      <c r="CL467" s="49"/>
      <c r="CM467" s="50"/>
    </row>
    <row r="468" customFormat="false" ht="16" hidden="false" customHeight="false" outlineLevel="0" collapsed="false">
      <c r="AE468" s="42"/>
      <c r="AF468" s="0"/>
      <c r="AG468" s="0"/>
      <c r="AH468" s="0"/>
      <c r="AI468" s="0"/>
      <c r="AJ468" s="0"/>
      <c r="AK468" s="0"/>
      <c r="AL468" s="0"/>
      <c r="AM468" s="0" t="e">
        <f aca="false">(AL468-AL467)/AL468*100</f>
        <v>#DIV/0!</v>
      </c>
      <c r="AN468" s="0" t="e">
        <f aca="false">(AK468-AK467)/AK468*100</f>
        <v>#DIV/0!</v>
      </c>
      <c r="AO468" s="0"/>
      <c r="AP468" s="0"/>
      <c r="AQ468" s="0"/>
      <c r="AR468" s="0"/>
      <c r="AS468" s="0"/>
      <c r="AT468" s="38"/>
      <c r="AU468" s="38"/>
      <c r="AV468" s="38"/>
      <c r="AW468" s="38"/>
      <c r="AX468" s="38"/>
      <c r="CL468" s="49"/>
      <c r="CM468" s="50"/>
    </row>
    <row r="469" customFormat="false" ht="16" hidden="false" customHeight="false" outlineLevel="0" collapsed="false">
      <c r="AE469" s="42"/>
      <c r="AF469" s="0"/>
      <c r="AG469" s="0"/>
      <c r="AH469" s="0"/>
      <c r="AI469" s="0"/>
      <c r="AJ469" s="0"/>
      <c r="AK469" s="0"/>
      <c r="AL469" s="0"/>
      <c r="AM469" s="0" t="e">
        <f aca="false">(AL469-AL468)/AL469*100</f>
        <v>#DIV/0!</v>
      </c>
      <c r="AN469" s="0" t="e">
        <f aca="false">(AK469-AK468)/AK469*100</f>
        <v>#DIV/0!</v>
      </c>
      <c r="AO469" s="0"/>
      <c r="AP469" s="0"/>
      <c r="AQ469" s="0"/>
      <c r="AR469" s="0"/>
      <c r="AS469" s="0"/>
      <c r="AT469" s="38"/>
      <c r="AU469" s="38"/>
      <c r="AV469" s="38"/>
      <c r="AW469" s="38"/>
      <c r="AX469" s="38"/>
      <c r="CL469" s="49"/>
      <c r="CM469" s="50"/>
    </row>
    <row r="470" customFormat="false" ht="16" hidden="false" customHeight="false" outlineLevel="0" collapsed="false">
      <c r="AE470" s="42"/>
      <c r="AF470" s="0"/>
      <c r="AG470" s="0"/>
      <c r="AH470" s="0"/>
      <c r="AI470" s="0"/>
      <c r="AJ470" s="0"/>
      <c r="AK470" s="0"/>
      <c r="AL470" s="0"/>
      <c r="AM470" s="0" t="e">
        <f aca="false">(AL470-AL469)/AL470*100</f>
        <v>#DIV/0!</v>
      </c>
      <c r="AN470" s="0" t="e">
        <f aca="false">(AK470-AK469)/AK470*100</f>
        <v>#DIV/0!</v>
      </c>
      <c r="AO470" s="0"/>
      <c r="AP470" s="0"/>
      <c r="AQ470" s="0"/>
      <c r="AR470" s="0"/>
      <c r="AS470" s="0"/>
      <c r="AT470" s="38"/>
      <c r="AU470" s="38"/>
      <c r="AV470" s="38"/>
      <c r="AW470" s="38"/>
      <c r="AX470" s="38"/>
      <c r="CL470" s="49"/>
      <c r="CM470" s="50"/>
    </row>
    <row r="471" customFormat="false" ht="16" hidden="false" customHeight="false" outlineLevel="0" collapsed="false">
      <c r="AE471" s="42"/>
      <c r="AF471" s="0"/>
      <c r="AG471" s="0"/>
      <c r="AH471" s="0"/>
      <c r="AI471" s="0"/>
      <c r="AJ471" s="0"/>
      <c r="AK471" s="0"/>
      <c r="AL471" s="0"/>
      <c r="AM471" s="0" t="e">
        <f aca="false">(AL471-AL470)/AL471*100</f>
        <v>#DIV/0!</v>
      </c>
      <c r="AN471" s="0" t="e">
        <f aca="false">(AK471-AK470)/AK471*100</f>
        <v>#DIV/0!</v>
      </c>
      <c r="AO471" s="0"/>
      <c r="AP471" s="0"/>
      <c r="AQ471" s="0"/>
      <c r="AR471" s="0"/>
      <c r="AS471" s="0"/>
      <c r="AT471" s="38"/>
      <c r="AU471" s="38"/>
      <c r="AV471" s="38"/>
      <c r="AW471" s="38"/>
      <c r="AX471" s="38"/>
      <c r="CL471" s="49"/>
      <c r="CM471" s="50"/>
    </row>
    <row r="472" customFormat="false" ht="16" hidden="false" customHeight="false" outlineLevel="0" collapsed="false">
      <c r="AE472" s="42"/>
      <c r="AF472" s="0"/>
      <c r="AG472" s="0"/>
      <c r="AH472" s="0"/>
      <c r="AI472" s="0"/>
      <c r="AJ472" s="0"/>
      <c r="AK472" s="0"/>
      <c r="AL472" s="0"/>
      <c r="AM472" s="0" t="e">
        <f aca="false">(AL472-AL471)/AL472*100</f>
        <v>#DIV/0!</v>
      </c>
      <c r="AN472" s="0" t="e">
        <f aca="false">(AK472-AK471)/AK472*100</f>
        <v>#DIV/0!</v>
      </c>
      <c r="AO472" s="0"/>
      <c r="AP472" s="0"/>
      <c r="AQ472" s="0"/>
      <c r="AR472" s="0"/>
      <c r="AS472" s="0"/>
      <c r="AT472" s="38"/>
      <c r="AU472" s="38"/>
      <c r="AV472" s="38"/>
      <c r="AW472" s="38"/>
      <c r="AX472" s="38"/>
      <c r="CL472" s="49"/>
      <c r="CM472" s="50"/>
    </row>
    <row r="473" customFormat="false" ht="16" hidden="false" customHeight="false" outlineLevel="0" collapsed="false">
      <c r="AE473" s="42"/>
      <c r="AF473" s="0"/>
      <c r="AG473" s="0"/>
      <c r="AH473" s="0"/>
      <c r="AI473" s="0"/>
      <c r="AJ473" s="0"/>
      <c r="AK473" s="0"/>
      <c r="AL473" s="0"/>
      <c r="AM473" s="0" t="e">
        <f aca="false">(AL473-AL472)/AL473*100</f>
        <v>#DIV/0!</v>
      </c>
      <c r="AN473" s="0" t="e">
        <f aca="false">(AK473-AK472)/AK473*100</f>
        <v>#DIV/0!</v>
      </c>
      <c r="AO473" s="0"/>
      <c r="AP473" s="0"/>
      <c r="AQ473" s="0"/>
      <c r="AR473" s="0"/>
      <c r="AS473" s="0"/>
      <c r="AT473" s="38"/>
      <c r="AU473" s="38"/>
      <c r="AV473" s="38"/>
      <c r="AW473" s="38"/>
      <c r="AX473" s="38"/>
      <c r="CL473" s="49"/>
      <c r="CM473" s="50"/>
    </row>
    <row r="474" customFormat="false" ht="16" hidden="false" customHeight="false" outlineLevel="0" collapsed="false">
      <c r="AE474" s="42"/>
      <c r="AF474" s="0"/>
      <c r="AG474" s="0"/>
      <c r="AH474" s="0"/>
      <c r="AI474" s="0"/>
      <c r="AJ474" s="0"/>
      <c r="AK474" s="0"/>
      <c r="AL474" s="0"/>
      <c r="AM474" s="0" t="e">
        <f aca="false">(AL474-AL473)/AL474*100</f>
        <v>#DIV/0!</v>
      </c>
      <c r="AN474" s="0" t="e">
        <f aca="false">(AK474-AK473)/AK474*100</f>
        <v>#DIV/0!</v>
      </c>
      <c r="AO474" s="0"/>
      <c r="AP474" s="0"/>
      <c r="AQ474" s="0"/>
      <c r="AR474" s="0"/>
      <c r="AS474" s="0"/>
      <c r="AT474" s="38"/>
      <c r="AU474" s="38"/>
      <c r="AV474" s="38"/>
      <c r="AW474" s="38"/>
      <c r="AX474" s="38"/>
      <c r="CL474" s="49"/>
      <c r="CM474" s="50"/>
    </row>
    <row r="475" customFormat="false" ht="16" hidden="false" customHeight="false" outlineLevel="0" collapsed="false">
      <c r="AE475" s="42"/>
      <c r="AF475" s="0"/>
      <c r="AG475" s="0"/>
      <c r="AH475" s="0"/>
      <c r="AI475" s="0"/>
      <c r="AJ475" s="0"/>
      <c r="AK475" s="0"/>
      <c r="AL475" s="0"/>
      <c r="AM475" s="0" t="e">
        <f aca="false">(AL475-AL474)/AL475*100</f>
        <v>#DIV/0!</v>
      </c>
      <c r="AN475" s="0" t="e">
        <f aca="false">(AK475-AK474)/AK475*100</f>
        <v>#DIV/0!</v>
      </c>
      <c r="AO475" s="0"/>
      <c r="AP475" s="0"/>
      <c r="AQ475" s="0"/>
      <c r="AR475" s="0"/>
      <c r="AS475" s="0"/>
      <c r="AT475" s="38"/>
      <c r="AU475" s="38"/>
      <c r="AV475" s="38"/>
      <c r="AW475" s="38"/>
      <c r="AX475" s="38"/>
      <c r="CL475" s="49"/>
      <c r="CM475" s="50"/>
    </row>
    <row r="476" customFormat="false" ht="16" hidden="false" customHeight="false" outlineLevel="0" collapsed="false">
      <c r="AE476" s="42"/>
      <c r="AF476" s="0"/>
      <c r="AG476" s="0"/>
      <c r="AH476" s="0"/>
      <c r="AI476" s="0"/>
      <c r="AJ476" s="0"/>
      <c r="AK476" s="0"/>
      <c r="AL476" s="0"/>
      <c r="AM476" s="0" t="e">
        <f aca="false">(AL476-AL475)/AL476*100</f>
        <v>#DIV/0!</v>
      </c>
      <c r="AN476" s="0" t="e">
        <f aca="false">(AK476-AK475)/AK476*100</f>
        <v>#DIV/0!</v>
      </c>
      <c r="AO476" s="0"/>
      <c r="AP476" s="0"/>
      <c r="AQ476" s="0"/>
      <c r="AR476" s="0"/>
      <c r="AS476" s="0"/>
      <c r="AT476" s="38"/>
      <c r="AU476" s="38"/>
      <c r="AV476" s="38"/>
      <c r="AW476" s="38"/>
      <c r="AX476" s="38"/>
      <c r="CL476" s="49"/>
      <c r="CM476" s="50"/>
    </row>
    <row r="477" customFormat="false" ht="16" hidden="false" customHeight="false" outlineLevel="0" collapsed="false">
      <c r="AE477" s="42"/>
      <c r="AF477" s="0"/>
      <c r="AG477" s="0"/>
      <c r="AH477" s="0"/>
      <c r="AI477" s="0"/>
      <c r="AJ477" s="0"/>
      <c r="AK477" s="0"/>
      <c r="AL477" s="0"/>
      <c r="AM477" s="0" t="e">
        <f aca="false">(AL477-AL476)/AL477*100</f>
        <v>#DIV/0!</v>
      </c>
      <c r="AN477" s="0" t="e">
        <f aca="false">(AK477-AK476)/AK477*100</f>
        <v>#DIV/0!</v>
      </c>
      <c r="AO477" s="0"/>
      <c r="AP477" s="0"/>
      <c r="AQ477" s="0"/>
      <c r="AR477" s="0"/>
      <c r="AS477" s="0"/>
      <c r="AT477" s="38"/>
      <c r="AU477" s="38"/>
      <c r="AV477" s="38"/>
      <c r="AW477" s="38"/>
      <c r="AX477" s="38"/>
      <c r="CL477" s="49"/>
      <c r="CM477" s="50"/>
    </row>
    <row r="478" customFormat="false" ht="16" hidden="false" customHeight="false" outlineLevel="0" collapsed="false">
      <c r="AE478" s="42"/>
      <c r="AF478" s="0"/>
      <c r="AG478" s="0"/>
      <c r="AH478" s="0"/>
      <c r="AI478" s="0"/>
      <c r="AJ478" s="0"/>
      <c r="AK478" s="0"/>
      <c r="AL478" s="0"/>
      <c r="AM478" s="0" t="e">
        <f aca="false">(AL478-AL477)/AL478*100</f>
        <v>#DIV/0!</v>
      </c>
      <c r="AN478" s="0" t="e">
        <f aca="false">(AK478-AK477)/AK478*100</f>
        <v>#DIV/0!</v>
      </c>
      <c r="AO478" s="0"/>
      <c r="AP478" s="0"/>
      <c r="AQ478" s="0"/>
      <c r="AR478" s="0"/>
      <c r="AS478" s="0"/>
      <c r="AT478" s="38"/>
      <c r="AU478" s="38"/>
      <c r="AV478" s="38"/>
      <c r="AW478" s="38"/>
      <c r="AX478" s="38"/>
    </row>
    <row r="479" customFormat="false" ht="16" hidden="false" customHeight="false" outlineLevel="0" collapsed="false">
      <c r="AE479" s="42"/>
      <c r="AF479" s="0"/>
      <c r="AG479" s="0"/>
      <c r="AH479" s="0"/>
      <c r="AI479" s="0"/>
      <c r="AJ479" s="0"/>
      <c r="AK479" s="0"/>
      <c r="AL479" s="0"/>
      <c r="AM479" s="0" t="e">
        <f aca="false">(AL479-AL478)/AL479*100</f>
        <v>#DIV/0!</v>
      </c>
      <c r="AN479" s="0" t="e">
        <f aca="false">(AK479-AK478)/AK479*100</f>
        <v>#DIV/0!</v>
      </c>
      <c r="AO479" s="0"/>
      <c r="AP479" s="0"/>
      <c r="AQ479" s="0"/>
      <c r="AR479" s="0"/>
      <c r="AS479" s="0"/>
      <c r="AT479" s="38"/>
      <c r="AU479" s="38"/>
      <c r="AV479" s="38"/>
      <c r="AW479" s="38"/>
      <c r="AX479" s="38"/>
    </row>
    <row r="480" customFormat="false" ht="16" hidden="false" customHeight="false" outlineLevel="0" collapsed="false">
      <c r="AE480" s="42"/>
      <c r="AF480" s="0"/>
      <c r="AG480" s="0"/>
      <c r="AH480" s="0"/>
      <c r="AI480" s="0"/>
      <c r="AJ480" s="0"/>
      <c r="AK480" s="0"/>
      <c r="AL480" s="0"/>
      <c r="AM480" s="0" t="e">
        <f aca="false">(AL480-AL479)/AL480*100</f>
        <v>#DIV/0!</v>
      </c>
      <c r="AN480" s="0" t="e">
        <f aca="false">(AK480-AK479)/AK480*100</f>
        <v>#DIV/0!</v>
      </c>
      <c r="AO480" s="0"/>
      <c r="AP480" s="0"/>
      <c r="AQ480" s="0"/>
      <c r="AR480" s="0"/>
      <c r="AS480" s="0"/>
      <c r="AT480" s="38"/>
      <c r="AU480" s="38"/>
      <c r="AV480" s="38"/>
      <c r="AW480" s="38"/>
      <c r="AX480" s="38"/>
    </row>
    <row r="481" customFormat="false" ht="16" hidden="false" customHeight="false" outlineLevel="0" collapsed="false">
      <c r="AE481" s="42"/>
      <c r="AF481" s="0"/>
      <c r="AG481" s="0"/>
      <c r="AH481" s="0"/>
      <c r="AI481" s="0"/>
      <c r="AJ481" s="0"/>
      <c r="AK481" s="0"/>
      <c r="AL481" s="0"/>
      <c r="AM481" s="0" t="e">
        <f aca="false">(AL481-AL480)/AL481*100</f>
        <v>#DIV/0!</v>
      </c>
      <c r="AN481" s="0" t="e">
        <f aca="false">(AK481-AK480)/AK481*100</f>
        <v>#DIV/0!</v>
      </c>
      <c r="AO481" s="0"/>
      <c r="AP481" s="0"/>
      <c r="AQ481" s="0"/>
      <c r="AR481" s="0"/>
      <c r="AS481" s="0"/>
      <c r="AT481" s="38"/>
      <c r="AU481" s="38"/>
      <c r="AV481" s="38"/>
      <c r="AW481" s="38"/>
      <c r="AX481" s="38"/>
    </row>
    <row r="482" customFormat="false" ht="16" hidden="false" customHeight="false" outlineLevel="0" collapsed="false">
      <c r="AE482" s="42"/>
      <c r="AF482" s="0"/>
      <c r="AG482" s="0"/>
      <c r="AH482" s="0"/>
      <c r="AI482" s="0"/>
      <c r="AJ482" s="0"/>
      <c r="AK482" s="0"/>
      <c r="AL482" s="0"/>
      <c r="AM482" s="0" t="e">
        <f aca="false">(AL482-AL481)/AL482*100</f>
        <v>#DIV/0!</v>
      </c>
      <c r="AN482" s="0" t="e">
        <f aca="false">(AK482-AK481)/AK482*100</f>
        <v>#DIV/0!</v>
      </c>
      <c r="AO482" s="0"/>
      <c r="AP482" s="0"/>
      <c r="AQ482" s="0"/>
      <c r="AR482" s="0"/>
      <c r="AS482" s="0"/>
      <c r="AT482" s="38"/>
      <c r="AU482" s="38"/>
      <c r="AV482" s="38"/>
      <c r="AW482" s="38"/>
      <c r="AX482" s="38"/>
    </row>
    <row r="483" customFormat="false" ht="16" hidden="false" customHeight="false" outlineLevel="0" collapsed="false">
      <c r="AE483" s="42"/>
      <c r="AF483" s="0"/>
      <c r="AG483" s="0"/>
      <c r="AH483" s="0"/>
      <c r="AI483" s="0"/>
      <c r="AJ483" s="0"/>
      <c r="AK483" s="0"/>
      <c r="AL483" s="0"/>
      <c r="AM483" s="0" t="e">
        <f aca="false">(AL483-AL482)/AL483*100</f>
        <v>#DIV/0!</v>
      </c>
      <c r="AN483" s="0" t="e">
        <f aca="false">(AK483-AK482)/AK483*100</f>
        <v>#DIV/0!</v>
      </c>
      <c r="AO483" s="0"/>
      <c r="AP483" s="0"/>
      <c r="AQ483" s="0"/>
      <c r="AR483" s="0"/>
      <c r="AS483" s="0"/>
      <c r="AT483" s="38"/>
      <c r="AU483" s="38"/>
      <c r="AV483" s="38"/>
      <c r="AW483" s="38"/>
      <c r="AX483" s="38"/>
    </row>
    <row r="484" customFormat="false" ht="16" hidden="false" customHeight="false" outlineLevel="0" collapsed="false">
      <c r="AE484" s="42"/>
      <c r="AF484" s="0"/>
      <c r="AG484" s="0"/>
      <c r="AH484" s="0"/>
      <c r="AI484" s="0"/>
      <c r="AJ484" s="0"/>
      <c r="AK484" s="0"/>
      <c r="AL484" s="0"/>
      <c r="AM484" s="0" t="e">
        <f aca="false">(AL484-AL483)/AL484*100</f>
        <v>#DIV/0!</v>
      </c>
      <c r="AN484" s="0" t="e">
        <f aca="false">(AK484-AK483)/AK484*100</f>
        <v>#DIV/0!</v>
      </c>
      <c r="AO484" s="0"/>
      <c r="AP484" s="0"/>
      <c r="AQ484" s="0"/>
      <c r="AR484" s="0"/>
      <c r="AS484" s="0"/>
      <c r="AT484" s="38"/>
      <c r="AU484" s="38"/>
      <c r="AV484" s="38"/>
      <c r="AW484" s="38"/>
      <c r="AX484" s="38"/>
    </row>
    <row r="485" customFormat="false" ht="16" hidden="false" customHeight="false" outlineLevel="0" collapsed="false">
      <c r="AE485" s="42"/>
      <c r="AF485" s="0"/>
      <c r="AG485" s="0"/>
      <c r="AH485" s="0"/>
      <c r="AI485" s="0"/>
      <c r="AJ485" s="0"/>
      <c r="AK485" s="0"/>
      <c r="AL485" s="0"/>
      <c r="AM485" s="0" t="e">
        <f aca="false">(AL485-AL484)/AL485*100</f>
        <v>#DIV/0!</v>
      </c>
      <c r="AN485" s="0" t="e">
        <f aca="false">(AK485-AK484)/AK485*100</f>
        <v>#DIV/0!</v>
      </c>
      <c r="AO485" s="0"/>
      <c r="AP485" s="0"/>
      <c r="AQ485" s="0"/>
      <c r="AR485" s="0"/>
      <c r="AS485" s="0"/>
      <c r="AT485" s="38"/>
      <c r="AU485" s="38"/>
      <c r="AV485" s="38"/>
      <c r="AW485" s="38"/>
      <c r="AX485" s="38"/>
    </row>
    <row r="486" customFormat="false" ht="16" hidden="false" customHeight="false" outlineLevel="0" collapsed="false">
      <c r="AE486" s="42"/>
      <c r="AF486" s="0"/>
      <c r="AG486" s="0"/>
      <c r="AH486" s="0"/>
      <c r="AI486" s="0"/>
      <c r="AJ486" s="0"/>
      <c r="AK486" s="0"/>
      <c r="AL486" s="0"/>
      <c r="AM486" s="0" t="e">
        <f aca="false">(AL486-AL485)/AL486*100</f>
        <v>#DIV/0!</v>
      </c>
      <c r="AN486" s="0" t="e">
        <f aca="false">(AK486-AK485)/AK486*100</f>
        <v>#DIV/0!</v>
      </c>
      <c r="AO486" s="0"/>
      <c r="AP486" s="0"/>
      <c r="AQ486" s="0"/>
      <c r="AR486" s="0"/>
      <c r="AS486" s="0"/>
      <c r="AT486" s="38"/>
      <c r="AU486" s="38"/>
      <c r="AV486" s="38"/>
      <c r="AW486" s="38"/>
      <c r="AX486" s="38"/>
    </row>
    <row r="487" customFormat="false" ht="16" hidden="false" customHeight="false" outlineLevel="0" collapsed="false">
      <c r="AE487" s="42"/>
      <c r="AF487" s="0"/>
      <c r="AG487" s="0"/>
      <c r="AH487" s="0"/>
      <c r="AI487" s="0"/>
      <c r="AJ487" s="0"/>
      <c r="AK487" s="0"/>
      <c r="AL487" s="0"/>
      <c r="AM487" s="0" t="e">
        <f aca="false">(AL487-AL486)/AL487*100</f>
        <v>#DIV/0!</v>
      </c>
      <c r="AN487" s="0" t="e">
        <f aca="false">(AK487-AK486)/AK487*100</f>
        <v>#DIV/0!</v>
      </c>
      <c r="AO487" s="0"/>
      <c r="AP487" s="0"/>
      <c r="AQ487" s="0"/>
      <c r="AR487" s="0"/>
      <c r="AS487" s="0"/>
      <c r="AT487" s="38"/>
      <c r="AU487" s="38"/>
      <c r="AV487" s="38"/>
      <c r="AW487" s="38"/>
      <c r="AX487" s="38"/>
    </row>
    <row r="488" customFormat="false" ht="16" hidden="false" customHeight="false" outlineLevel="0" collapsed="false">
      <c r="AE488" s="42"/>
      <c r="AF488" s="0"/>
      <c r="AG488" s="0"/>
      <c r="AH488" s="0"/>
      <c r="AI488" s="0"/>
      <c r="AJ488" s="0"/>
      <c r="AK488" s="0"/>
      <c r="AL488" s="0"/>
      <c r="AM488" s="0" t="e">
        <f aca="false">(AL488-AL487)/AL488*100</f>
        <v>#DIV/0!</v>
      </c>
      <c r="AN488" s="0" t="e">
        <f aca="false">(AK488-AK487)/AK488*100</f>
        <v>#DIV/0!</v>
      </c>
      <c r="AO488" s="0"/>
      <c r="AP488" s="0"/>
      <c r="AQ488" s="0"/>
      <c r="AR488" s="0"/>
      <c r="AS488" s="0"/>
      <c r="AT488" s="38"/>
      <c r="AU488" s="38"/>
      <c r="AV488" s="38"/>
      <c r="AW488" s="38"/>
      <c r="AX488" s="38"/>
    </row>
    <row r="489" customFormat="false" ht="16" hidden="false" customHeight="false" outlineLevel="0" collapsed="false">
      <c r="AE489" s="42"/>
      <c r="AF489" s="0"/>
      <c r="AG489" s="0"/>
      <c r="AH489" s="0"/>
      <c r="AI489" s="0"/>
      <c r="AJ489" s="0"/>
      <c r="AK489" s="0"/>
      <c r="AL489" s="0"/>
      <c r="AM489" s="0" t="e">
        <f aca="false">(AL489-AL488)/AL489*100</f>
        <v>#DIV/0!</v>
      </c>
      <c r="AN489" s="0" t="e">
        <f aca="false">(AK489-AK488)/AK489*100</f>
        <v>#DIV/0!</v>
      </c>
      <c r="AO489" s="0"/>
      <c r="AP489" s="0"/>
      <c r="AQ489" s="0"/>
      <c r="AR489" s="0"/>
      <c r="AS489" s="0"/>
      <c r="AT489" s="38"/>
      <c r="AU489" s="38"/>
      <c r="AV489" s="38"/>
      <c r="AW489" s="38"/>
      <c r="AX489" s="38"/>
    </row>
    <row r="490" customFormat="false" ht="16" hidden="false" customHeight="false" outlineLevel="0" collapsed="false">
      <c r="AE490" s="42"/>
      <c r="AF490" s="0"/>
      <c r="AG490" s="0"/>
      <c r="AH490" s="0"/>
      <c r="AI490" s="0"/>
      <c r="AJ490" s="0"/>
      <c r="AK490" s="0"/>
      <c r="AL490" s="0"/>
      <c r="AM490" s="0" t="e">
        <f aca="false">(AL490-AL489)/AL490*100</f>
        <v>#DIV/0!</v>
      </c>
      <c r="AN490" s="0" t="e">
        <f aca="false">(AK490-AK489)/AK490*100</f>
        <v>#DIV/0!</v>
      </c>
      <c r="AO490" s="0"/>
      <c r="AP490" s="0"/>
      <c r="AQ490" s="0"/>
      <c r="AR490" s="0"/>
      <c r="AS490" s="0"/>
      <c r="AT490" s="38"/>
      <c r="AU490" s="38"/>
      <c r="AV490" s="38"/>
      <c r="AW490" s="38"/>
      <c r="AX490" s="38"/>
    </row>
    <row r="491" customFormat="false" ht="16" hidden="false" customHeight="false" outlineLevel="0" collapsed="false">
      <c r="AE491" s="42"/>
      <c r="AF491" s="0"/>
      <c r="AG491" s="0"/>
      <c r="AH491" s="0"/>
      <c r="AI491" s="0"/>
      <c r="AJ491" s="0"/>
      <c r="AK491" s="0"/>
      <c r="AL491" s="0"/>
      <c r="AM491" s="0" t="e">
        <f aca="false">(AL491-AL490)/AL491*100</f>
        <v>#DIV/0!</v>
      </c>
      <c r="AN491" s="0" t="e">
        <f aca="false">(AK491-AK490)/AK491*100</f>
        <v>#DIV/0!</v>
      </c>
      <c r="AO491" s="0"/>
      <c r="AP491" s="0"/>
      <c r="AQ491" s="0"/>
      <c r="AR491" s="0"/>
      <c r="AS491" s="0"/>
      <c r="AT491" s="38"/>
      <c r="AU491" s="38"/>
      <c r="AV491" s="38"/>
      <c r="AW491" s="38"/>
      <c r="AX491" s="38"/>
    </row>
    <row r="492" customFormat="false" ht="16" hidden="false" customHeight="false" outlineLevel="0" collapsed="false">
      <c r="AE492" s="42"/>
      <c r="AF492" s="0"/>
      <c r="AG492" s="0"/>
      <c r="AH492" s="0"/>
      <c r="AI492" s="0"/>
      <c r="AJ492" s="0"/>
      <c r="AK492" s="0"/>
      <c r="AL492" s="0"/>
      <c r="AM492" s="0" t="e">
        <f aca="false">(AL492-AL491)/AL492*100</f>
        <v>#DIV/0!</v>
      </c>
      <c r="AN492" s="0" t="e">
        <f aca="false">(AK492-AK491)/AK492*100</f>
        <v>#DIV/0!</v>
      </c>
      <c r="AO492" s="0"/>
      <c r="AP492" s="0"/>
      <c r="AQ492" s="0"/>
      <c r="AR492" s="0"/>
      <c r="AS492" s="0"/>
      <c r="AT492" s="38"/>
      <c r="AU492" s="38"/>
      <c r="AV492" s="38"/>
      <c r="AW492" s="38"/>
      <c r="AX492" s="38"/>
    </row>
    <row r="493" customFormat="false" ht="16" hidden="false" customHeight="false" outlineLevel="0" collapsed="false">
      <c r="AE493" s="42"/>
      <c r="AF493" s="0"/>
      <c r="AG493" s="0"/>
      <c r="AH493" s="0"/>
      <c r="AI493" s="0"/>
      <c r="AJ493" s="0"/>
      <c r="AK493" s="0"/>
      <c r="AL493" s="0"/>
      <c r="AM493" s="0" t="e">
        <f aca="false">(AL493-AL492)/AL493*100</f>
        <v>#DIV/0!</v>
      </c>
      <c r="AN493" s="0" t="e">
        <f aca="false">(AK493-AK492)/AK493*100</f>
        <v>#DIV/0!</v>
      </c>
      <c r="AO493" s="0"/>
      <c r="AP493" s="0"/>
      <c r="AQ493" s="0"/>
      <c r="AR493" s="0"/>
      <c r="AS493" s="0"/>
      <c r="AT493" s="38"/>
      <c r="AU493" s="38"/>
      <c r="AV493" s="38"/>
      <c r="AW493" s="38"/>
      <c r="AX493" s="38"/>
    </row>
    <row r="494" customFormat="false" ht="16" hidden="false" customHeight="false" outlineLevel="0" collapsed="false">
      <c r="AE494" s="42"/>
      <c r="AF494" s="0"/>
      <c r="AG494" s="0"/>
      <c r="AH494" s="0"/>
      <c r="AI494" s="0"/>
      <c r="AJ494" s="0"/>
      <c r="AK494" s="0"/>
      <c r="AL494" s="0"/>
      <c r="AM494" s="0" t="e">
        <f aca="false">(AL494-AL493)/AL494*100</f>
        <v>#DIV/0!</v>
      </c>
      <c r="AN494" s="0" t="e">
        <f aca="false">(AK494-AK493)/AK494*100</f>
        <v>#DIV/0!</v>
      </c>
      <c r="AO494" s="0"/>
      <c r="AP494" s="0"/>
      <c r="AQ494" s="0"/>
      <c r="AR494" s="0"/>
      <c r="AS494" s="0"/>
      <c r="AT494" s="38"/>
      <c r="AU494" s="38"/>
      <c r="AV494" s="38"/>
      <c r="AW494" s="38"/>
      <c r="AX494" s="38"/>
    </row>
    <row r="495" customFormat="false" ht="16" hidden="false" customHeight="false" outlineLevel="0" collapsed="false">
      <c r="AE495" s="42"/>
      <c r="AF495" s="0"/>
      <c r="AG495" s="0"/>
      <c r="AH495" s="0"/>
      <c r="AI495" s="0"/>
      <c r="AJ495" s="0"/>
      <c r="AK495" s="0"/>
      <c r="AL495" s="0"/>
      <c r="AM495" s="0" t="e">
        <f aca="false">(AL495-AL494)/AL495*100</f>
        <v>#DIV/0!</v>
      </c>
      <c r="AN495" s="0" t="e">
        <f aca="false">(AK495-AK494)/AK495*100</f>
        <v>#DIV/0!</v>
      </c>
      <c r="AO495" s="0"/>
      <c r="AP495" s="0"/>
      <c r="AQ495" s="0"/>
      <c r="AR495" s="0"/>
      <c r="AS495" s="0"/>
      <c r="AT495" s="38"/>
      <c r="AU495" s="38"/>
      <c r="AV495" s="38"/>
      <c r="AW495" s="38"/>
      <c r="AX495" s="38"/>
    </row>
    <row r="496" customFormat="false" ht="16" hidden="false" customHeight="false" outlineLevel="0" collapsed="false">
      <c r="AE496" s="42"/>
      <c r="AF496" s="0"/>
      <c r="AG496" s="0"/>
      <c r="AH496" s="0"/>
      <c r="AI496" s="0"/>
      <c r="AJ496" s="0"/>
      <c r="AK496" s="0"/>
      <c r="AL496" s="0"/>
      <c r="AM496" s="0" t="e">
        <f aca="false">(AL496-AL495)/AL496*100</f>
        <v>#DIV/0!</v>
      </c>
      <c r="AN496" s="0" t="e">
        <f aca="false">(AK496-AK495)/AK496*100</f>
        <v>#DIV/0!</v>
      </c>
      <c r="AO496" s="0"/>
      <c r="AP496" s="0"/>
      <c r="AQ496" s="0"/>
      <c r="AR496" s="0"/>
      <c r="AS496" s="0"/>
      <c r="AT496" s="38"/>
      <c r="AU496" s="38"/>
      <c r="AV496" s="38"/>
      <c r="AW496" s="38"/>
      <c r="AX496" s="38"/>
    </row>
    <row r="497" customFormat="false" ht="16" hidden="false" customHeight="false" outlineLevel="0" collapsed="false">
      <c r="AE497" s="42"/>
      <c r="AF497" s="0"/>
      <c r="AG497" s="0"/>
      <c r="AH497" s="0"/>
      <c r="AI497" s="0"/>
      <c r="AJ497" s="0"/>
      <c r="AK497" s="0"/>
      <c r="AL497" s="0"/>
      <c r="AM497" s="0" t="e">
        <f aca="false">(AL497-AL496)/AL497*100</f>
        <v>#DIV/0!</v>
      </c>
      <c r="AN497" s="0" t="e">
        <f aca="false">(AK497-AK496)/AK497*100</f>
        <v>#DIV/0!</v>
      </c>
      <c r="AO497" s="0"/>
      <c r="AP497" s="0"/>
      <c r="AQ497" s="0"/>
      <c r="AR497" s="0"/>
      <c r="AS497" s="0"/>
      <c r="AT497" s="38"/>
      <c r="AU497" s="38"/>
      <c r="AV497" s="38"/>
      <c r="AW497" s="38"/>
      <c r="AX497" s="38"/>
    </row>
    <row r="498" customFormat="false" ht="16" hidden="false" customHeight="false" outlineLevel="0" collapsed="false">
      <c r="AE498" s="42"/>
      <c r="AF498" s="0"/>
      <c r="AG498" s="0"/>
      <c r="AH498" s="0"/>
      <c r="AI498" s="0"/>
      <c r="AJ498" s="0"/>
      <c r="AK498" s="0"/>
      <c r="AL498" s="0"/>
      <c r="AM498" s="0" t="e">
        <f aca="false">(AL498-AL497)/AL498*100</f>
        <v>#DIV/0!</v>
      </c>
      <c r="AN498" s="0" t="e">
        <f aca="false">(AK498-AK497)/AK498*100</f>
        <v>#DIV/0!</v>
      </c>
      <c r="AO498" s="0"/>
      <c r="AP498" s="0"/>
      <c r="AQ498" s="0"/>
      <c r="AR498" s="0"/>
      <c r="AS498" s="0"/>
      <c r="AT498" s="38"/>
      <c r="AU498" s="38"/>
      <c r="AV498" s="38"/>
      <c r="AW498" s="38"/>
      <c r="AX498" s="38"/>
    </row>
    <row r="499" customFormat="false" ht="16" hidden="false" customHeight="false" outlineLevel="0" collapsed="false">
      <c r="AE499" s="42"/>
      <c r="AF499" s="0"/>
      <c r="AG499" s="0"/>
      <c r="AH499" s="0"/>
      <c r="AI499" s="0"/>
      <c r="AJ499" s="0"/>
      <c r="AK499" s="0"/>
      <c r="AL499" s="0"/>
      <c r="AM499" s="0" t="e">
        <f aca="false">(AL499-AL498)/AL499*100</f>
        <v>#DIV/0!</v>
      </c>
      <c r="AN499" s="0" t="e">
        <f aca="false">(AK499-AK498)/AK499*100</f>
        <v>#DIV/0!</v>
      </c>
      <c r="AO499" s="0"/>
      <c r="AP499" s="0"/>
      <c r="AQ499" s="0"/>
      <c r="AR499" s="0"/>
      <c r="AS499" s="0"/>
      <c r="AT499" s="38"/>
      <c r="AU499" s="38"/>
      <c r="AV499" s="38"/>
      <c r="AW499" s="38"/>
      <c r="AX499" s="38"/>
    </row>
    <row r="500" customFormat="false" ht="16" hidden="false" customHeight="false" outlineLevel="0" collapsed="false">
      <c r="AE500" s="42"/>
      <c r="AF500" s="0"/>
      <c r="AG500" s="0"/>
      <c r="AH500" s="0"/>
      <c r="AI500" s="0"/>
      <c r="AJ500" s="0"/>
      <c r="AK500" s="0"/>
      <c r="AL500" s="0"/>
      <c r="AM500" s="0" t="e">
        <f aca="false">(AL500-AL499)/AL500*100</f>
        <v>#DIV/0!</v>
      </c>
      <c r="AN500" s="0" t="e">
        <f aca="false">(AK500-AK499)/AK500*100</f>
        <v>#DIV/0!</v>
      </c>
      <c r="AO500" s="0"/>
      <c r="AP500" s="0"/>
      <c r="AQ500" s="0"/>
      <c r="AR500" s="0"/>
      <c r="AS500" s="0"/>
      <c r="AT500" s="38"/>
      <c r="AU500" s="38"/>
      <c r="AV500" s="38"/>
      <c r="AW500" s="38"/>
      <c r="AX500" s="38"/>
    </row>
    <row r="501" customFormat="false" ht="16" hidden="false" customHeight="false" outlineLevel="0" collapsed="false">
      <c r="AE501" s="42"/>
      <c r="AF501" s="0"/>
      <c r="AG501" s="0"/>
      <c r="AH501" s="0"/>
      <c r="AI501" s="0"/>
      <c r="AJ501" s="0"/>
      <c r="AK501" s="0"/>
      <c r="AL501" s="0"/>
      <c r="AM501" s="0" t="e">
        <f aca="false">(AL501-AL500)/AL501*100</f>
        <v>#DIV/0!</v>
      </c>
      <c r="AN501" s="0" t="e">
        <f aca="false">(AK501-AK500)/AK501*100</f>
        <v>#DIV/0!</v>
      </c>
      <c r="AO501" s="0"/>
      <c r="AP501" s="0"/>
      <c r="AQ501" s="0"/>
      <c r="AR501" s="0"/>
      <c r="AS501" s="0"/>
      <c r="AT501" s="38"/>
      <c r="AU501" s="38"/>
      <c r="AV501" s="38"/>
      <c r="AW501" s="38"/>
      <c r="AX501" s="38"/>
    </row>
    <row r="502" customFormat="false" ht="16" hidden="false" customHeight="false" outlineLevel="0" collapsed="false">
      <c r="AE502" s="42"/>
      <c r="AF502" s="0"/>
      <c r="AG502" s="0"/>
      <c r="AH502" s="0"/>
      <c r="AI502" s="0"/>
      <c r="AJ502" s="0"/>
      <c r="AK502" s="0"/>
      <c r="AL502" s="0"/>
      <c r="AM502" s="0" t="e">
        <f aca="false">(AL502-AL501)/AL502*100</f>
        <v>#DIV/0!</v>
      </c>
      <c r="AN502" s="0" t="e">
        <f aca="false">(AK502-AK501)/AK502*100</f>
        <v>#DIV/0!</v>
      </c>
      <c r="AO502" s="0"/>
      <c r="AP502" s="0"/>
      <c r="AQ502" s="0"/>
      <c r="AR502" s="0"/>
      <c r="AS502" s="0"/>
      <c r="AT502" s="38"/>
      <c r="AU502" s="38"/>
      <c r="AV502" s="38"/>
      <c r="AW502" s="38"/>
      <c r="AX502" s="38"/>
    </row>
    <row r="503" customFormat="false" ht="16" hidden="false" customHeight="false" outlineLevel="0" collapsed="false">
      <c r="AE503" s="42"/>
      <c r="AF503" s="0"/>
      <c r="AG503" s="0"/>
      <c r="AH503" s="0"/>
      <c r="AI503" s="0"/>
      <c r="AJ503" s="0"/>
      <c r="AK503" s="0"/>
      <c r="AL503" s="0"/>
      <c r="AM503" s="0" t="e">
        <f aca="false">(AL503-AL502)/AL503*100</f>
        <v>#DIV/0!</v>
      </c>
      <c r="AN503" s="0" t="e">
        <f aca="false">(AK503-AK502)/AK503*100</f>
        <v>#DIV/0!</v>
      </c>
      <c r="AO503" s="0"/>
      <c r="AP503" s="0"/>
      <c r="AQ503" s="0"/>
      <c r="AR503" s="0"/>
      <c r="AS503" s="0"/>
      <c r="AT503" s="38"/>
      <c r="AU503" s="38"/>
      <c r="AV503" s="38"/>
      <c r="AW503" s="38"/>
      <c r="AX503" s="38"/>
    </row>
    <row r="504" customFormat="false" ht="16" hidden="false" customHeight="false" outlineLevel="0" collapsed="false">
      <c r="AE504" s="42"/>
      <c r="AF504" s="0"/>
      <c r="AG504" s="0"/>
      <c r="AH504" s="0"/>
      <c r="AI504" s="0"/>
      <c r="AJ504" s="0"/>
      <c r="AK504" s="0"/>
      <c r="AL504" s="0"/>
      <c r="AM504" s="0" t="e">
        <f aca="false">(AL504-AL503)/AL504*100</f>
        <v>#DIV/0!</v>
      </c>
      <c r="AN504" s="0" t="e">
        <f aca="false">(AK504-AK503)/AK504*100</f>
        <v>#DIV/0!</v>
      </c>
      <c r="AO504" s="0"/>
      <c r="AP504" s="0"/>
      <c r="AQ504" s="0"/>
      <c r="AR504" s="0"/>
      <c r="AS504" s="0"/>
      <c r="AT504" s="38"/>
      <c r="AU504" s="38"/>
      <c r="AV504" s="38"/>
      <c r="AW504" s="38"/>
      <c r="AX504" s="38"/>
    </row>
    <row r="505" customFormat="false" ht="16" hidden="false" customHeight="false" outlineLevel="0" collapsed="false">
      <c r="AE505" s="42"/>
      <c r="AF505" s="0"/>
      <c r="AG505" s="0"/>
      <c r="AH505" s="0"/>
      <c r="AI505" s="0"/>
      <c r="AJ505" s="0"/>
      <c r="AK505" s="0"/>
      <c r="AL505" s="0"/>
      <c r="AM505" s="0" t="e">
        <f aca="false">(AL505-AL504)/AL505*100</f>
        <v>#DIV/0!</v>
      </c>
      <c r="AN505" s="0" t="e">
        <f aca="false">(AK505-AK504)/AK505*100</f>
        <v>#DIV/0!</v>
      </c>
      <c r="AO505" s="0"/>
      <c r="AP505" s="0"/>
      <c r="AQ505" s="0"/>
      <c r="AR505" s="0"/>
      <c r="AS505" s="0"/>
      <c r="AT505" s="38"/>
      <c r="AU505" s="38"/>
      <c r="AV505" s="38"/>
      <c r="AW505" s="38"/>
      <c r="AX505" s="38"/>
    </row>
    <row r="506" customFormat="false" ht="16" hidden="false" customHeight="false" outlineLevel="0" collapsed="false">
      <c r="AE506" s="42"/>
      <c r="AF506" s="0"/>
      <c r="AG506" s="0"/>
      <c r="AH506" s="0"/>
      <c r="AI506" s="0"/>
      <c r="AJ506" s="0"/>
      <c r="AK506" s="0"/>
      <c r="AL506" s="0"/>
      <c r="AM506" s="0" t="e">
        <f aca="false">(AL506-AL505)/AL506*100</f>
        <v>#DIV/0!</v>
      </c>
      <c r="AN506" s="0" t="e">
        <f aca="false">(AK506-AK505)/AK506*100</f>
        <v>#DIV/0!</v>
      </c>
      <c r="AO506" s="0"/>
      <c r="AP506" s="0"/>
      <c r="AQ506" s="0"/>
      <c r="AR506" s="0"/>
      <c r="AS506" s="0"/>
      <c r="AT506" s="38"/>
      <c r="AU506" s="38"/>
      <c r="AV506" s="38"/>
      <c r="AW506" s="38"/>
      <c r="AX506" s="38"/>
    </row>
    <row r="507" customFormat="false" ht="16" hidden="false" customHeight="false" outlineLevel="0" collapsed="false">
      <c r="AE507" s="42"/>
      <c r="AF507" s="0"/>
      <c r="AG507" s="0"/>
      <c r="AH507" s="0"/>
      <c r="AI507" s="0"/>
      <c r="AJ507" s="0"/>
      <c r="AK507" s="0"/>
      <c r="AL507" s="0"/>
      <c r="AM507" s="0" t="e">
        <f aca="false">(AL507-AL506)/AL507*100</f>
        <v>#DIV/0!</v>
      </c>
      <c r="AN507" s="0" t="e">
        <f aca="false">(AK507-AK506)/AK507*100</f>
        <v>#DIV/0!</v>
      </c>
      <c r="AO507" s="0"/>
      <c r="AP507" s="0"/>
      <c r="AQ507" s="0"/>
      <c r="AR507" s="0"/>
      <c r="AS507" s="0"/>
      <c r="AT507" s="38"/>
      <c r="AU507" s="38"/>
      <c r="AV507" s="38"/>
      <c r="AW507" s="38"/>
      <c r="AX507" s="38"/>
    </row>
    <row r="508" customFormat="false" ht="16" hidden="false" customHeight="false" outlineLevel="0" collapsed="false">
      <c r="AE508" s="42"/>
      <c r="AF508" s="0"/>
      <c r="AG508" s="0"/>
      <c r="AH508" s="0"/>
      <c r="AI508" s="0"/>
      <c r="AJ508" s="0"/>
      <c r="AK508" s="0"/>
      <c r="AL508" s="0"/>
      <c r="AM508" s="0" t="e">
        <f aca="false">(AL508-AL507)/AL508*100</f>
        <v>#DIV/0!</v>
      </c>
      <c r="AN508" s="0" t="e">
        <f aca="false">(AK508-AK507)/AK508*100</f>
        <v>#DIV/0!</v>
      </c>
      <c r="AO508" s="0"/>
      <c r="AP508" s="0"/>
      <c r="AQ508" s="0"/>
      <c r="AR508" s="0"/>
      <c r="AS508" s="0"/>
      <c r="AT508" s="38"/>
      <c r="AU508" s="38"/>
      <c r="AV508" s="38"/>
      <c r="AW508" s="38"/>
      <c r="AX508" s="38"/>
    </row>
    <row r="509" customFormat="false" ht="16" hidden="false" customHeight="false" outlineLevel="0" collapsed="false">
      <c r="AE509" s="42"/>
      <c r="AF509" s="0"/>
      <c r="AG509" s="0"/>
      <c r="AH509" s="0"/>
      <c r="AI509" s="0"/>
      <c r="AJ509" s="0"/>
      <c r="AK509" s="0"/>
      <c r="AL509" s="0"/>
      <c r="AM509" s="0" t="e">
        <f aca="false">(AL509-AL508)/AL509*100</f>
        <v>#DIV/0!</v>
      </c>
      <c r="AN509" s="0" t="e">
        <f aca="false">(AK509-AK508)/AK509*100</f>
        <v>#DIV/0!</v>
      </c>
      <c r="AO509" s="0"/>
      <c r="AP509" s="0"/>
      <c r="AQ509" s="0"/>
      <c r="AR509" s="0"/>
      <c r="AS509" s="0"/>
      <c r="AT509" s="38"/>
      <c r="AU509" s="38"/>
      <c r="AV509" s="38"/>
      <c r="AW509" s="38"/>
      <c r="AX509" s="38"/>
    </row>
    <row r="510" customFormat="false" ht="16" hidden="false" customHeight="false" outlineLevel="0" collapsed="false">
      <c r="AE510" s="42"/>
      <c r="AF510" s="0"/>
      <c r="AG510" s="0"/>
      <c r="AH510" s="0"/>
      <c r="AI510" s="0"/>
      <c r="AJ510" s="0"/>
      <c r="AK510" s="0"/>
      <c r="AL510" s="0"/>
      <c r="AM510" s="0" t="e">
        <f aca="false">(AL510-AL509)/AL510*100</f>
        <v>#DIV/0!</v>
      </c>
      <c r="AN510" s="0" t="e">
        <f aca="false">(AK510-AK509)/AK510*100</f>
        <v>#DIV/0!</v>
      </c>
      <c r="AO510" s="0"/>
      <c r="AP510" s="0"/>
      <c r="AQ510" s="0"/>
      <c r="AR510" s="0"/>
      <c r="AS510" s="0"/>
      <c r="AT510" s="38"/>
      <c r="AU510" s="38"/>
      <c r="AV510" s="38"/>
      <c r="AW510" s="38"/>
      <c r="AX510" s="38"/>
    </row>
    <row r="511" customFormat="false" ht="16" hidden="false" customHeight="false" outlineLevel="0" collapsed="false">
      <c r="AE511" s="42"/>
      <c r="AF511" s="0"/>
      <c r="AG511" s="0"/>
      <c r="AH511" s="0"/>
      <c r="AI511" s="0"/>
      <c r="AJ511" s="0"/>
      <c r="AK511" s="0"/>
      <c r="AL511" s="0"/>
      <c r="AM511" s="0" t="e">
        <f aca="false">(AL511-AL510)/AL511*100</f>
        <v>#DIV/0!</v>
      </c>
      <c r="AN511" s="0" t="e">
        <f aca="false">(AK511-AK510)/AK511*100</f>
        <v>#DIV/0!</v>
      </c>
      <c r="AO511" s="0"/>
      <c r="AP511" s="0"/>
      <c r="AQ511" s="0"/>
      <c r="AR511" s="0"/>
      <c r="AS511" s="0"/>
      <c r="AT511" s="38"/>
      <c r="AU511" s="38"/>
      <c r="AV511" s="38"/>
      <c r="AW511" s="38"/>
      <c r="AX511" s="38"/>
    </row>
    <row r="512" customFormat="false" ht="16" hidden="false" customHeight="false" outlineLevel="0" collapsed="false">
      <c r="AE512" s="42"/>
      <c r="AF512" s="0"/>
      <c r="AG512" s="0"/>
      <c r="AH512" s="0"/>
      <c r="AI512" s="0"/>
      <c r="AJ512" s="0"/>
      <c r="AK512" s="0"/>
      <c r="AL512" s="0"/>
      <c r="AM512" s="0" t="e">
        <f aca="false">(AL512-AL511)/AL512*100</f>
        <v>#DIV/0!</v>
      </c>
      <c r="AN512" s="0" t="e">
        <f aca="false">(AK512-AK511)/AK512*100</f>
        <v>#DIV/0!</v>
      </c>
      <c r="AO512" s="0"/>
      <c r="AP512" s="0"/>
      <c r="AQ512" s="0"/>
      <c r="AR512" s="0"/>
      <c r="AS512" s="0"/>
      <c r="AT512" s="38"/>
      <c r="AU512" s="38"/>
      <c r="AV512" s="38"/>
      <c r="AW512" s="38"/>
      <c r="AX512" s="38"/>
    </row>
    <row r="513" customFormat="false" ht="16" hidden="false" customHeight="false" outlineLevel="0" collapsed="false">
      <c r="AE513" s="42"/>
      <c r="AF513" s="0"/>
      <c r="AG513" s="0"/>
      <c r="AH513" s="0"/>
      <c r="AI513" s="0"/>
      <c r="AJ513" s="0"/>
      <c r="AK513" s="0"/>
      <c r="AL513" s="0"/>
      <c r="AM513" s="0" t="e">
        <f aca="false">(AL513-AL512)/AL513*100</f>
        <v>#DIV/0!</v>
      </c>
      <c r="AN513" s="0" t="e">
        <f aca="false">(AK513-AK512)/AK513*100</f>
        <v>#DIV/0!</v>
      </c>
      <c r="AO513" s="0"/>
      <c r="AP513" s="0"/>
      <c r="AQ513" s="0"/>
      <c r="AR513" s="0"/>
      <c r="AS513" s="0"/>
      <c r="AT513" s="38"/>
      <c r="AU513" s="38"/>
      <c r="AV513" s="38"/>
      <c r="AW513" s="38"/>
      <c r="AX513" s="38"/>
    </row>
    <row r="514" customFormat="false" ht="16" hidden="false" customHeight="false" outlineLevel="0" collapsed="false">
      <c r="AE514" s="42"/>
      <c r="AF514" s="0"/>
      <c r="AG514" s="0"/>
      <c r="AH514" s="0"/>
      <c r="AI514" s="0"/>
      <c r="AJ514" s="0"/>
      <c r="AK514" s="0"/>
      <c r="AL514" s="0"/>
      <c r="AM514" s="0" t="e">
        <f aca="false">(AL514-AL513)/AL514*100</f>
        <v>#DIV/0!</v>
      </c>
      <c r="AN514" s="0" t="e">
        <f aca="false">(AK514-AK513)/AK514*100</f>
        <v>#DIV/0!</v>
      </c>
      <c r="AO514" s="0"/>
      <c r="AP514" s="0"/>
      <c r="AQ514" s="0"/>
      <c r="AR514" s="0"/>
      <c r="AS514" s="0"/>
      <c r="AT514" s="38"/>
      <c r="AU514" s="38"/>
      <c r="AV514" s="38"/>
      <c r="AW514" s="38"/>
      <c r="AX514" s="38"/>
    </row>
    <row r="515" customFormat="false" ht="16" hidden="false" customHeight="false" outlineLevel="0" collapsed="false">
      <c r="AE515" s="42"/>
      <c r="AF515" s="0"/>
      <c r="AG515" s="0"/>
      <c r="AH515" s="0"/>
      <c r="AI515" s="0"/>
      <c r="AJ515" s="0"/>
      <c r="AK515" s="0"/>
      <c r="AL515" s="0"/>
      <c r="AM515" s="0" t="e">
        <f aca="false">(AL515-AL514)/AL515*100</f>
        <v>#DIV/0!</v>
      </c>
      <c r="AN515" s="0" t="e">
        <f aca="false">(AK515-AK514)/AK515*100</f>
        <v>#DIV/0!</v>
      </c>
      <c r="AO515" s="0"/>
      <c r="AP515" s="0"/>
      <c r="AQ515" s="0"/>
      <c r="AR515" s="0"/>
      <c r="AS515" s="0"/>
      <c r="AT515" s="38"/>
      <c r="AU515" s="38"/>
      <c r="AV515" s="38"/>
      <c r="AW515" s="38"/>
      <c r="AX515" s="38"/>
    </row>
    <row r="516" customFormat="false" ht="16" hidden="false" customHeight="false" outlineLevel="0" collapsed="false">
      <c r="AE516" s="42"/>
      <c r="AF516" s="0"/>
      <c r="AG516" s="0"/>
      <c r="AH516" s="0"/>
      <c r="AI516" s="0"/>
      <c r="AJ516" s="0"/>
      <c r="AK516" s="0"/>
      <c r="AL516" s="0"/>
      <c r="AM516" s="0" t="e">
        <f aca="false">(AL516-AL515)/AL516*100</f>
        <v>#DIV/0!</v>
      </c>
      <c r="AN516" s="0" t="e">
        <f aca="false">(AK516-AK515)/AK516*100</f>
        <v>#DIV/0!</v>
      </c>
      <c r="AO516" s="0"/>
      <c r="AP516" s="0"/>
      <c r="AQ516" s="0"/>
      <c r="AR516" s="0"/>
      <c r="AS516" s="0"/>
      <c r="AT516" s="38"/>
      <c r="AU516" s="38"/>
      <c r="AV516" s="38"/>
      <c r="AW516" s="38"/>
      <c r="AX516" s="38"/>
    </row>
    <row r="517" customFormat="false" ht="16" hidden="false" customHeight="false" outlineLevel="0" collapsed="false">
      <c r="AE517" s="42"/>
      <c r="AF517" s="0"/>
      <c r="AG517" s="0"/>
      <c r="AH517" s="0"/>
      <c r="AI517" s="0"/>
      <c r="AJ517" s="0"/>
      <c r="AK517" s="0"/>
      <c r="AL517" s="0"/>
      <c r="AM517" s="0" t="e">
        <f aca="false">(AL517-AL516)/AL517*100</f>
        <v>#DIV/0!</v>
      </c>
      <c r="AN517" s="0" t="e">
        <f aca="false">(AK517-AK516)/AK517*100</f>
        <v>#DIV/0!</v>
      </c>
      <c r="AO517" s="0"/>
      <c r="AP517" s="0"/>
      <c r="AQ517" s="0"/>
      <c r="AR517" s="0"/>
      <c r="AS517" s="0"/>
      <c r="AT517" s="38"/>
      <c r="AU517" s="38"/>
      <c r="AV517" s="38"/>
      <c r="AW517" s="38"/>
      <c r="AX517" s="38"/>
    </row>
    <row r="518" customFormat="false" ht="16" hidden="false" customHeight="false" outlineLevel="0" collapsed="false">
      <c r="AE518" s="42"/>
      <c r="AF518" s="0"/>
      <c r="AG518" s="0"/>
      <c r="AH518" s="0"/>
      <c r="AI518" s="0"/>
      <c r="AJ518" s="0"/>
      <c r="AK518" s="0"/>
      <c r="AL518" s="0"/>
      <c r="AM518" s="0" t="e">
        <f aca="false">(AL518-AL517)/AL518*100</f>
        <v>#DIV/0!</v>
      </c>
      <c r="AN518" s="0" t="e">
        <f aca="false">(AK518-AK517)/AK518*100</f>
        <v>#DIV/0!</v>
      </c>
      <c r="AO518" s="0"/>
      <c r="AP518" s="0"/>
      <c r="AQ518" s="0"/>
      <c r="AR518" s="0"/>
      <c r="AS518" s="0"/>
      <c r="AT518" s="38"/>
      <c r="AU518" s="38"/>
      <c r="AV518" s="38"/>
      <c r="AW518" s="38"/>
      <c r="AX518" s="38"/>
    </row>
    <row r="519" customFormat="false" ht="16" hidden="false" customHeight="false" outlineLevel="0" collapsed="false">
      <c r="AE519" s="42"/>
      <c r="AF519" s="0"/>
      <c r="AG519" s="0"/>
      <c r="AH519" s="0"/>
      <c r="AI519" s="0"/>
      <c r="AJ519" s="0"/>
      <c r="AK519" s="0"/>
      <c r="AL519" s="0"/>
      <c r="AM519" s="0" t="e">
        <f aca="false">(AL519-AL518)/AL519*100</f>
        <v>#DIV/0!</v>
      </c>
      <c r="AN519" s="0" t="e">
        <f aca="false">(AK519-AK518)/AK519*100</f>
        <v>#DIV/0!</v>
      </c>
      <c r="AO519" s="0"/>
      <c r="AP519" s="0"/>
      <c r="AQ519" s="0"/>
      <c r="AR519" s="0"/>
      <c r="AS519" s="0"/>
      <c r="AT519" s="38"/>
      <c r="AU519" s="38"/>
      <c r="AV519" s="38"/>
      <c r="AW519" s="38"/>
      <c r="AX519" s="38"/>
    </row>
    <row r="520" customFormat="false" ht="16" hidden="false" customHeight="false" outlineLevel="0" collapsed="false">
      <c r="AE520" s="42"/>
      <c r="AF520" s="0"/>
      <c r="AG520" s="0"/>
      <c r="AH520" s="0"/>
      <c r="AI520" s="0"/>
      <c r="AJ520" s="0"/>
      <c r="AK520" s="0"/>
      <c r="AL520" s="0"/>
      <c r="AM520" s="0" t="e">
        <f aca="false">(AL520-AL519)/AL520*100</f>
        <v>#DIV/0!</v>
      </c>
      <c r="AN520" s="0" t="e">
        <f aca="false">(AK520-AK519)/AK520*100</f>
        <v>#DIV/0!</v>
      </c>
      <c r="AO520" s="0"/>
      <c r="AP520" s="0"/>
      <c r="AQ520" s="0"/>
      <c r="AR520" s="0"/>
      <c r="AS520" s="0"/>
      <c r="AT520" s="38"/>
      <c r="AU520" s="38"/>
      <c r="AV520" s="38"/>
      <c r="AW520" s="38"/>
      <c r="AX520" s="38"/>
    </row>
    <row r="521" customFormat="false" ht="16" hidden="false" customHeight="false" outlineLevel="0" collapsed="false">
      <c r="AE521" s="42"/>
      <c r="AF521" s="0"/>
      <c r="AG521" s="0"/>
      <c r="AH521" s="0"/>
      <c r="AI521" s="0"/>
      <c r="AJ521" s="0"/>
      <c r="AK521" s="0"/>
      <c r="AL521" s="0"/>
      <c r="AM521" s="0" t="e">
        <f aca="false">(AL521-AL520)/AL521*100</f>
        <v>#DIV/0!</v>
      </c>
      <c r="AN521" s="0" t="e">
        <f aca="false">(AK521-AK520)/AK521*100</f>
        <v>#DIV/0!</v>
      </c>
      <c r="AO521" s="0"/>
      <c r="AP521" s="0"/>
      <c r="AQ521" s="0"/>
      <c r="AR521" s="0"/>
      <c r="AS521" s="0"/>
      <c r="AT521" s="38"/>
      <c r="AU521" s="38"/>
      <c r="AV521" s="38"/>
      <c r="AW521" s="38"/>
      <c r="AX521" s="38"/>
    </row>
    <row r="522" customFormat="false" ht="16" hidden="false" customHeight="false" outlineLevel="0" collapsed="false">
      <c r="AE522" s="42"/>
      <c r="AF522" s="0"/>
      <c r="AG522" s="0"/>
      <c r="AH522" s="0"/>
      <c r="AI522" s="0"/>
      <c r="AJ522" s="0"/>
      <c r="AK522" s="0"/>
      <c r="AL522" s="0"/>
      <c r="AM522" s="0" t="e">
        <f aca="false">(AL522-AL521)/AL522*100</f>
        <v>#DIV/0!</v>
      </c>
      <c r="AN522" s="0" t="e">
        <f aca="false">(AK522-AK521)/AK522*100</f>
        <v>#DIV/0!</v>
      </c>
      <c r="AO522" s="0"/>
      <c r="AP522" s="0"/>
      <c r="AQ522" s="0"/>
      <c r="AR522" s="0"/>
      <c r="AS522" s="0"/>
      <c r="AT522" s="38"/>
      <c r="AU522" s="38"/>
      <c r="AV522" s="38"/>
      <c r="AW522" s="38"/>
      <c r="AX522" s="38"/>
    </row>
    <row r="523" customFormat="false" ht="16" hidden="false" customHeight="false" outlineLevel="0" collapsed="false">
      <c r="AE523" s="42"/>
      <c r="AF523" s="0"/>
      <c r="AG523" s="0"/>
      <c r="AH523" s="0"/>
      <c r="AI523" s="0"/>
      <c r="AJ523" s="0"/>
      <c r="AK523" s="0"/>
      <c r="AL523" s="0"/>
      <c r="AM523" s="0" t="e">
        <f aca="false">(AL523-AL522)/AL523*100</f>
        <v>#DIV/0!</v>
      </c>
      <c r="AN523" s="0" t="e">
        <f aca="false">(AK523-AK522)/AK523*100</f>
        <v>#DIV/0!</v>
      </c>
      <c r="AO523" s="0"/>
      <c r="AP523" s="0"/>
      <c r="AQ523" s="0"/>
      <c r="AR523" s="0"/>
      <c r="AS523" s="0"/>
      <c r="AT523" s="38"/>
      <c r="AU523" s="38"/>
      <c r="AV523" s="38"/>
      <c r="AW523" s="38"/>
      <c r="AX523" s="38"/>
    </row>
    <row r="524" customFormat="false" ht="16" hidden="false" customHeight="false" outlineLevel="0" collapsed="false">
      <c r="AE524" s="42"/>
      <c r="AF524" s="0"/>
      <c r="AG524" s="0"/>
      <c r="AH524" s="0"/>
      <c r="AI524" s="0"/>
      <c r="AJ524" s="0"/>
      <c r="AK524" s="0"/>
      <c r="AL524" s="0"/>
      <c r="AM524" s="0" t="e">
        <f aca="false">(AL524-AL523)/AL524*100</f>
        <v>#DIV/0!</v>
      </c>
      <c r="AN524" s="0" t="e">
        <f aca="false">(AK524-AK523)/AK524*100</f>
        <v>#DIV/0!</v>
      </c>
      <c r="AO524" s="0"/>
      <c r="AP524" s="0"/>
      <c r="AQ524" s="0"/>
      <c r="AR524" s="0"/>
      <c r="AS524" s="0"/>
      <c r="AT524" s="38"/>
      <c r="AU524" s="38"/>
      <c r="AV524" s="38"/>
      <c r="AW524" s="38"/>
      <c r="AX524" s="38"/>
    </row>
    <row r="525" customFormat="false" ht="16" hidden="false" customHeight="false" outlineLevel="0" collapsed="false">
      <c r="AE525" s="42"/>
      <c r="AF525" s="0"/>
      <c r="AG525" s="0"/>
      <c r="AH525" s="0"/>
      <c r="AI525" s="0"/>
      <c r="AJ525" s="0"/>
      <c r="AK525" s="0"/>
      <c r="AL525" s="0"/>
      <c r="AM525" s="0" t="e">
        <f aca="false">(AL525-AL524)/AL525*100</f>
        <v>#DIV/0!</v>
      </c>
      <c r="AN525" s="0" t="e">
        <f aca="false">(AK525-AK524)/AK525*100</f>
        <v>#DIV/0!</v>
      </c>
      <c r="AO525" s="0"/>
      <c r="AP525" s="0"/>
      <c r="AQ525" s="0"/>
      <c r="AR525" s="0"/>
      <c r="AS525" s="0"/>
      <c r="AT525" s="38"/>
      <c r="AU525" s="38"/>
      <c r="AV525" s="38"/>
      <c r="AW525" s="38"/>
      <c r="AX525" s="38"/>
    </row>
    <row r="526" customFormat="false" ht="16" hidden="false" customHeight="false" outlineLevel="0" collapsed="false">
      <c r="AE526" s="42"/>
      <c r="AF526" s="0"/>
      <c r="AG526" s="0"/>
      <c r="AH526" s="0"/>
      <c r="AI526" s="0"/>
      <c r="AJ526" s="0"/>
      <c r="AK526" s="0"/>
      <c r="AL526" s="0"/>
      <c r="AM526" s="0" t="e">
        <f aca="false">(AL526-AL525)/AL526*100</f>
        <v>#DIV/0!</v>
      </c>
      <c r="AN526" s="0" t="e">
        <f aca="false">(AK526-AK525)/AK526*100</f>
        <v>#DIV/0!</v>
      </c>
      <c r="AO526" s="0"/>
      <c r="AP526" s="0"/>
      <c r="AQ526" s="0"/>
      <c r="AR526" s="0"/>
      <c r="AS526" s="0"/>
      <c r="AT526" s="38"/>
      <c r="AU526" s="38"/>
      <c r="AV526" s="38"/>
      <c r="AW526" s="38"/>
      <c r="AX526" s="38"/>
    </row>
    <row r="527" customFormat="false" ht="16" hidden="false" customHeight="false" outlineLevel="0" collapsed="false">
      <c r="AE527" s="42"/>
      <c r="AF527" s="0"/>
      <c r="AG527" s="0"/>
      <c r="AH527" s="0"/>
      <c r="AI527" s="0"/>
      <c r="AJ527" s="0"/>
      <c r="AK527" s="0"/>
      <c r="AL527" s="0"/>
      <c r="AM527" s="0" t="e">
        <f aca="false">(AL527-AL526)/AL527*100</f>
        <v>#DIV/0!</v>
      </c>
      <c r="AN527" s="0" t="e">
        <f aca="false">(AK527-AK526)/AK527*100</f>
        <v>#DIV/0!</v>
      </c>
      <c r="AO527" s="0"/>
      <c r="AP527" s="0"/>
      <c r="AQ527" s="0"/>
      <c r="AR527" s="0"/>
      <c r="AS527" s="0"/>
      <c r="AT527" s="38"/>
      <c r="AU527" s="38"/>
      <c r="AV527" s="38"/>
      <c r="AW527" s="38"/>
      <c r="AX527" s="38"/>
    </row>
    <row r="528" customFormat="false" ht="16" hidden="false" customHeight="false" outlineLevel="0" collapsed="false">
      <c r="AE528" s="42"/>
      <c r="AF528" s="0"/>
      <c r="AG528" s="0"/>
      <c r="AH528" s="0"/>
      <c r="AI528" s="0"/>
      <c r="AJ528" s="0"/>
      <c r="AK528" s="0"/>
      <c r="AL528" s="0"/>
      <c r="AM528" s="0" t="e">
        <f aca="false">(AL528-AL527)/AL528*100</f>
        <v>#DIV/0!</v>
      </c>
      <c r="AN528" s="0" t="e">
        <f aca="false">(AK528-AK527)/AK528*100</f>
        <v>#DIV/0!</v>
      </c>
      <c r="AO528" s="0"/>
      <c r="AP528" s="0"/>
      <c r="AQ528" s="0"/>
      <c r="AR528" s="0"/>
      <c r="AS528" s="0"/>
      <c r="AT528" s="38"/>
      <c r="AU528" s="38"/>
      <c r="AV528" s="38"/>
      <c r="AW528" s="38"/>
      <c r="AX528" s="38"/>
    </row>
    <row r="529" customFormat="false" ht="16" hidden="false" customHeight="false" outlineLevel="0" collapsed="false">
      <c r="AE529" s="42"/>
      <c r="AF529" s="0"/>
      <c r="AG529" s="0"/>
      <c r="AH529" s="0"/>
      <c r="AI529" s="0"/>
      <c r="AJ529" s="0"/>
      <c r="AK529" s="0"/>
      <c r="AL529" s="0"/>
      <c r="AM529" s="0" t="e">
        <f aca="false">(AL529-AL528)/AL529*100</f>
        <v>#DIV/0!</v>
      </c>
      <c r="AN529" s="0" t="e">
        <f aca="false">(AK529-AK528)/AK529*100</f>
        <v>#DIV/0!</v>
      </c>
      <c r="AO529" s="0"/>
      <c r="AP529" s="0"/>
      <c r="AQ529" s="0"/>
      <c r="AR529" s="0"/>
      <c r="AS529" s="0"/>
      <c r="AT529" s="38"/>
      <c r="AU529" s="38"/>
      <c r="AV529" s="38"/>
      <c r="AW529" s="38"/>
      <c r="AX529" s="38"/>
    </row>
    <row r="530" customFormat="false" ht="16" hidden="false" customHeight="false" outlineLevel="0" collapsed="false">
      <c r="AE530" s="42"/>
      <c r="AF530" s="0"/>
      <c r="AG530" s="0"/>
      <c r="AH530" s="0"/>
      <c r="AI530" s="0"/>
      <c r="AJ530" s="0"/>
      <c r="AK530" s="0"/>
      <c r="AL530" s="0"/>
      <c r="AM530" s="0" t="e">
        <f aca="false">(AL530-AL529)/AL530*100</f>
        <v>#DIV/0!</v>
      </c>
      <c r="AN530" s="0" t="e">
        <f aca="false">(AK530-AK529)/AK530*100</f>
        <v>#DIV/0!</v>
      </c>
      <c r="AO530" s="0"/>
      <c r="AP530" s="0"/>
      <c r="AQ530" s="0"/>
      <c r="AR530" s="0"/>
      <c r="AS530" s="0"/>
      <c r="AT530" s="38"/>
      <c r="AU530" s="38"/>
      <c r="AV530" s="38"/>
      <c r="AW530" s="38"/>
      <c r="AX530" s="38"/>
    </row>
    <row r="531" customFormat="false" ht="16" hidden="false" customHeight="false" outlineLevel="0" collapsed="false">
      <c r="AE531" s="42"/>
      <c r="AF531" s="0"/>
      <c r="AG531" s="0"/>
      <c r="AH531" s="0"/>
      <c r="AI531" s="0"/>
      <c r="AJ531" s="0"/>
      <c r="AK531" s="0"/>
      <c r="AL531" s="0"/>
      <c r="AM531" s="0" t="e">
        <f aca="false">(AL531-AL530)/AL531*100</f>
        <v>#DIV/0!</v>
      </c>
      <c r="AN531" s="0" t="e">
        <f aca="false">(AK531-AK530)/AK531*100</f>
        <v>#DIV/0!</v>
      </c>
      <c r="AO531" s="0"/>
      <c r="AP531" s="0"/>
      <c r="AQ531" s="0"/>
      <c r="AR531" s="0"/>
      <c r="AS531" s="0"/>
      <c r="AT531" s="38"/>
      <c r="AU531" s="38"/>
      <c r="AV531" s="38"/>
      <c r="AW531" s="38"/>
      <c r="AX531" s="38"/>
    </row>
    <row r="532" customFormat="false" ht="16" hidden="false" customHeight="false" outlineLevel="0" collapsed="false">
      <c r="AE532" s="42"/>
      <c r="AF532" s="0"/>
      <c r="AG532" s="0"/>
      <c r="AH532" s="0"/>
      <c r="AI532" s="0"/>
      <c r="AJ532" s="0"/>
      <c r="AK532" s="0"/>
      <c r="AL532" s="0"/>
      <c r="AM532" s="0" t="e">
        <f aca="false">(AL532-AL531)/AL532*100</f>
        <v>#DIV/0!</v>
      </c>
      <c r="AN532" s="0" t="e">
        <f aca="false">(AK532-AK531)/AK532*100</f>
        <v>#DIV/0!</v>
      </c>
      <c r="AO532" s="0"/>
      <c r="AP532" s="0"/>
      <c r="AQ532" s="0"/>
      <c r="AR532" s="0"/>
      <c r="AS532" s="0"/>
      <c r="AT532" s="38"/>
      <c r="AU532" s="38"/>
      <c r="AV532" s="38"/>
      <c r="AW532" s="38"/>
      <c r="AX532" s="38"/>
    </row>
    <row r="533" customFormat="false" ht="16" hidden="false" customHeight="false" outlineLevel="0" collapsed="false">
      <c r="AE533" s="42"/>
      <c r="AF533" s="0"/>
      <c r="AG533" s="0"/>
      <c r="AH533" s="0"/>
      <c r="AI533" s="0"/>
      <c r="AJ533" s="0"/>
      <c r="AK533" s="0"/>
      <c r="AL533" s="0"/>
      <c r="AM533" s="0" t="e">
        <f aca="false">(AL533-AL532)/AL533*100</f>
        <v>#DIV/0!</v>
      </c>
      <c r="AN533" s="0" t="e">
        <f aca="false">(AK533-AK532)/AK533*100</f>
        <v>#DIV/0!</v>
      </c>
      <c r="AO533" s="0"/>
      <c r="AP533" s="0"/>
      <c r="AQ533" s="0"/>
      <c r="AR533" s="0"/>
      <c r="AS533" s="0"/>
      <c r="AT533" s="38"/>
      <c r="AU533" s="38"/>
      <c r="AV533" s="38"/>
      <c r="AW533" s="38"/>
      <c r="AX533" s="38"/>
    </row>
    <row r="534" customFormat="false" ht="16" hidden="false" customHeight="false" outlineLevel="0" collapsed="false">
      <c r="AE534" s="42"/>
      <c r="AF534" s="0"/>
      <c r="AG534" s="0"/>
      <c r="AH534" s="0"/>
      <c r="AI534" s="0"/>
      <c r="AJ534" s="0"/>
      <c r="AK534" s="0"/>
      <c r="AL534" s="0"/>
      <c r="AM534" s="0" t="e">
        <f aca="false">(AL534-AL533)/AL534*100</f>
        <v>#DIV/0!</v>
      </c>
      <c r="AN534" s="0" t="e">
        <f aca="false">(AK534-AK533)/AK534*100</f>
        <v>#DIV/0!</v>
      </c>
      <c r="AO534" s="0"/>
      <c r="AP534" s="0"/>
      <c r="AQ534" s="0"/>
      <c r="AR534" s="0"/>
      <c r="AS534" s="0"/>
      <c r="AT534" s="38"/>
      <c r="AU534" s="38"/>
      <c r="AV534" s="38"/>
      <c r="AW534" s="38"/>
      <c r="AX534" s="38"/>
    </row>
    <row r="535" customFormat="false" ht="16" hidden="false" customHeight="false" outlineLevel="0" collapsed="false">
      <c r="AE535" s="42"/>
      <c r="AF535" s="0"/>
      <c r="AG535" s="0"/>
      <c r="AH535" s="0"/>
      <c r="AI535" s="0"/>
      <c r="AJ535" s="0"/>
      <c r="AK535" s="0"/>
      <c r="AL535" s="0"/>
      <c r="AM535" s="0" t="e">
        <f aca="false">(AL535-AL534)/AL535*100</f>
        <v>#DIV/0!</v>
      </c>
      <c r="AN535" s="0" t="e">
        <f aca="false">(AK535-AK534)/AK535*100</f>
        <v>#DIV/0!</v>
      </c>
      <c r="AO535" s="0"/>
      <c r="AP535" s="0"/>
      <c r="AQ535" s="0"/>
      <c r="AR535" s="0"/>
      <c r="AS535" s="0"/>
      <c r="AT535" s="38"/>
      <c r="AU535" s="38"/>
      <c r="AV535" s="38"/>
      <c r="AW535" s="38"/>
      <c r="AX535" s="38"/>
    </row>
    <row r="536" customFormat="false" ht="16" hidden="false" customHeight="false" outlineLevel="0" collapsed="false">
      <c r="AE536" s="42"/>
      <c r="AF536" s="0"/>
      <c r="AG536" s="0"/>
      <c r="AH536" s="0"/>
      <c r="AI536" s="0"/>
      <c r="AJ536" s="0"/>
      <c r="AK536" s="0"/>
      <c r="AL536" s="0"/>
      <c r="AM536" s="0" t="e">
        <f aca="false">(AL536-AL535)/AL536*100</f>
        <v>#DIV/0!</v>
      </c>
      <c r="AN536" s="0" t="e">
        <f aca="false">(AK536-AK535)/AK536*100</f>
        <v>#DIV/0!</v>
      </c>
      <c r="AO536" s="0"/>
      <c r="AP536" s="0"/>
      <c r="AQ536" s="0"/>
      <c r="AR536" s="0"/>
      <c r="AS536" s="0"/>
      <c r="AT536" s="38"/>
      <c r="AU536" s="38"/>
      <c r="AV536" s="38"/>
      <c r="AW536" s="38"/>
      <c r="AX536" s="38"/>
    </row>
    <row r="537" customFormat="false" ht="16" hidden="false" customHeight="false" outlineLevel="0" collapsed="false">
      <c r="AE537" s="42"/>
      <c r="AF537" s="0"/>
      <c r="AG537" s="0"/>
      <c r="AH537" s="0"/>
      <c r="AI537" s="0"/>
      <c r="AJ537" s="0"/>
      <c r="AK537" s="0"/>
      <c r="AL537" s="0"/>
      <c r="AM537" s="0" t="e">
        <f aca="false">(AL537-AL536)/AL537*100</f>
        <v>#DIV/0!</v>
      </c>
      <c r="AN537" s="0" t="e">
        <f aca="false">(AK537-AK536)/AK537*100</f>
        <v>#DIV/0!</v>
      </c>
      <c r="AO537" s="0"/>
      <c r="AP537" s="0"/>
      <c r="AQ537" s="0"/>
      <c r="AR537" s="0"/>
      <c r="AS537" s="0"/>
      <c r="AT537" s="38"/>
      <c r="AU537" s="38"/>
      <c r="AV537" s="38"/>
      <c r="AW537" s="38"/>
      <c r="AX537" s="38"/>
    </row>
    <row r="538" customFormat="false" ht="16" hidden="false" customHeight="false" outlineLevel="0" collapsed="false">
      <c r="AE538" s="42"/>
      <c r="AF538" s="0"/>
      <c r="AG538" s="0"/>
      <c r="AH538" s="0"/>
      <c r="AI538" s="0"/>
      <c r="AJ538" s="0"/>
      <c r="AK538" s="0"/>
      <c r="AL538" s="0"/>
      <c r="AM538" s="0" t="e">
        <f aca="false">(AL538-AL537)/AL538*100</f>
        <v>#DIV/0!</v>
      </c>
      <c r="AN538" s="0" t="e">
        <f aca="false">(AK538-AK537)/AK538*100</f>
        <v>#DIV/0!</v>
      </c>
      <c r="AO538" s="0"/>
      <c r="AP538" s="0"/>
      <c r="AQ538" s="0"/>
      <c r="AR538" s="0"/>
      <c r="AS538" s="0"/>
      <c r="AT538" s="38"/>
      <c r="AU538" s="38"/>
      <c r="AV538" s="38"/>
      <c r="AW538" s="38"/>
      <c r="AX538" s="38"/>
    </row>
    <row r="539" customFormat="false" ht="16" hidden="false" customHeight="false" outlineLevel="0" collapsed="false">
      <c r="AE539" s="42"/>
      <c r="AF539" s="0"/>
      <c r="AG539" s="0"/>
      <c r="AH539" s="0"/>
      <c r="AI539" s="0"/>
      <c r="AJ539" s="0"/>
      <c r="AK539" s="0"/>
      <c r="AL539" s="0"/>
      <c r="AM539" s="0" t="e">
        <f aca="false">(AL539-AL538)/AL539*100</f>
        <v>#DIV/0!</v>
      </c>
      <c r="AN539" s="0" t="e">
        <f aca="false">(AK539-AK538)/AK539*100</f>
        <v>#DIV/0!</v>
      </c>
      <c r="AO539" s="0"/>
      <c r="AP539" s="0"/>
      <c r="AQ539" s="0"/>
      <c r="AR539" s="0"/>
      <c r="AS539" s="0"/>
      <c r="AT539" s="38"/>
      <c r="AU539" s="38"/>
      <c r="AV539" s="38"/>
      <c r="AW539" s="38"/>
      <c r="AX539" s="38"/>
    </row>
    <row r="540" customFormat="false" ht="16" hidden="false" customHeight="false" outlineLevel="0" collapsed="false">
      <c r="AE540" s="42"/>
      <c r="AF540" s="0"/>
      <c r="AG540" s="0"/>
      <c r="AH540" s="0"/>
      <c r="AI540" s="0"/>
      <c r="AJ540" s="0"/>
      <c r="AK540" s="0"/>
      <c r="AL540" s="0"/>
      <c r="AM540" s="0" t="e">
        <f aca="false">(AL540-AL539)/AL540*100</f>
        <v>#DIV/0!</v>
      </c>
      <c r="AN540" s="0" t="e">
        <f aca="false">(AK540-AK539)/AK540*100</f>
        <v>#DIV/0!</v>
      </c>
      <c r="AO540" s="0"/>
      <c r="AP540" s="0"/>
      <c r="AQ540" s="0"/>
      <c r="AR540" s="0"/>
      <c r="AS540" s="0"/>
      <c r="AT540" s="38"/>
      <c r="AU540" s="38"/>
      <c r="AV540" s="38"/>
      <c r="AW540" s="38"/>
      <c r="AX540" s="38"/>
    </row>
    <row r="541" customFormat="false" ht="16" hidden="false" customHeight="false" outlineLevel="0" collapsed="false">
      <c r="AE541" s="42"/>
      <c r="AF541" s="0"/>
      <c r="AG541" s="0"/>
      <c r="AH541" s="0"/>
      <c r="AI541" s="0"/>
      <c r="AJ541" s="0"/>
      <c r="AK541" s="0"/>
      <c r="AL541" s="0"/>
      <c r="AM541" s="0" t="e">
        <f aca="false">(AL541-AL540)/AL541*100</f>
        <v>#DIV/0!</v>
      </c>
      <c r="AN541" s="0" t="e">
        <f aca="false">(AK541-AK540)/AK541*100</f>
        <v>#DIV/0!</v>
      </c>
      <c r="AO541" s="0"/>
      <c r="AP541" s="0"/>
      <c r="AQ541" s="0"/>
      <c r="AR541" s="0"/>
      <c r="AS541" s="0"/>
      <c r="AT541" s="38"/>
      <c r="AU541" s="38"/>
      <c r="AV541" s="38"/>
      <c r="AW541" s="38"/>
      <c r="AX541" s="38"/>
    </row>
    <row r="542" customFormat="false" ht="16" hidden="false" customHeight="false" outlineLevel="0" collapsed="false">
      <c r="AE542" s="42"/>
      <c r="AF542" s="0"/>
      <c r="AG542" s="0"/>
      <c r="AH542" s="0"/>
      <c r="AI542" s="0"/>
      <c r="AJ542" s="0"/>
      <c r="AK542" s="0"/>
      <c r="AL542" s="0"/>
      <c r="AM542" s="0" t="e">
        <f aca="false">(AL542-AL541)/AL542*100</f>
        <v>#DIV/0!</v>
      </c>
      <c r="AN542" s="0" t="e">
        <f aca="false">(AK542-AK541)/AK542*100</f>
        <v>#DIV/0!</v>
      </c>
      <c r="AO542" s="0"/>
      <c r="AP542" s="0"/>
      <c r="AQ542" s="0"/>
      <c r="AR542" s="0"/>
      <c r="AS542" s="0"/>
      <c r="AT542" s="38"/>
      <c r="AU542" s="38"/>
      <c r="AV542" s="38"/>
      <c r="AW542" s="38"/>
      <c r="AX542" s="38"/>
    </row>
    <row r="543" customFormat="false" ht="16" hidden="false" customHeight="false" outlineLevel="0" collapsed="false">
      <c r="AE543" s="42"/>
      <c r="AF543" s="0"/>
      <c r="AG543" s="0"/>
      <c r="AH543" s="0"/>
      <c r="AI543" s="0"/>
      <c r="AJ543" s="0"/>
      <c r="AK543" s="0"/>
      <c r="AL543" s="0"/>
      <c r="AM543" s="0" t="e">
        <f aca="false">(AL543-AL542)/AL543*100</f>
        <v>#DIV/0!</v>
      </c>
      <c r="AN543" s="0" t="e">
        <f aca="false">(AK543-AK542)/AK543*100</f>
        <v>#DIV/0!</v>
      </c>
      <c r="AO543" s="0"/>
      <c r="AP543" s="0"/>
      <c r="AQ543" s="0"/>
      <c r="AR543" s="0"/>
      <c r="AS543" s="0"/>
      <c r="AT543" s="38"/>
      <c r="AU543" s="38"/>
      <c r="AV543" s="38"/>
      <c r="AW543" s="38"/>
      <c r="AX543" s="38"/>
    </row>
    <row r="544" customFormat="false" ht="16" hidden="false" customHeight="false" outlineLevel="0" collapsed="false">
      <c r="AE544" s="42"/>
      <c r="AF544" s="0"/>
      <c r="AG544" s="0"/>
      <c r="AH544" s="0"/>
      <c r="AI544" s="0"/>
      <c r="AJ544" s="0"/>
      <c r="AK544" s="0"/>
      <c r="AL544" s="0"/>
      <c r="AM544" s="0" t="e">
        <f aca="false">(AL544-AL543)/AL544*100</f>
        <v>#DIV/0!</v>
      </c>
      <c r="AN544" s="0" t="e">
        <f aca="false">(AK544-AK543)/AK544*100</f>
        <v>#DIV/0!</v>
      </c>
      <c r="AO544" s="0"/>
      <c r="AP544" s="0"/>
      <c r="AQ544" s="0"/>
      <c r="AR544" s="0"/>
      <c r="AS544" s="0"/>
      <c r="AT544" s="38"/>
      <c r="AU544" s="38"/>
      <c r="AV544" s="38"/>
      <c r="AW544" s="38"/>
      <c r="AX544" s="38"/>
    </row>
    <row r="545" customFormat="false" ht="16" hidden="false" customHeight="false" outlineLevel="0" collapsed="false">
      <c r="AE545" s="42"/>
      <c r="AF545" s="0"/>
      <c r="AG545" s="0"/>
      <c r="AH545" s="0"/>
      <c r="AI545" s="0"/>
      <c r="AJ545" s="0"/>
      <c r="AK545" s="0"/>
      <c r="AL545" s="0"/>
      <c r="AM545" s="0" t="e">
        <f aca="false">(AL545-AL544)/AL545*100</f>
        <v>#DIV/0!</v>
      </c>
      <c r="AN545" s="0" t="e">
        <f aca="false">(AK545-AK544)/AK545*100</f>
        <v>#DIV/0!</v>
      </c>
      <c r="AO545" s="0"/>
      <c r="AP545" s="0"/>
      <c r="AQ545" s="0"/>
      <c r="AR545" s="0"/>
      <c r="AS545" s="0"/>
      <c r="AT545" s="38"/>
      <c r="AU545" s="38"/>
      <c r="AV545" s="38"/>
      <c r="AW545" s="38"/>
      <c r="AX545" s="38"/>
    </row>
    <row r="546" customFormat="false" ht="16" hidden="false" customHeight="false" outlineLevel="0" collapsed="false">
      <c r="AE546" s="42"/>
      <c r="AF546" s="0"/>
      <c r="AG546" s="0"/>
      <c r="AH546" s="0"/>
      <c r="AI546" s="0"/>
      <c r="AJ546" s="0"/>
      <c r="AK546" s="0"/>
      <c r="AL546" s="0"/>
      <c r="AM546" s="0" t="e">
        <f aca="false">(AL546-AL545)/AL546*100</f>
        <v>#DIV/0!</v>
      </c>
      <c r="AN546" s="0" t="e">
        <f aca="false">(AK546-AK545)/AK546*100</f>
        <v>#DIV/0!</v>
      </c>
      <c r="AO546" s="0"/>
      <c r="AP546" s="0"/>
      <c r="AQ546" s="0"/>
      <c r="AR546" s="0"/>
      <c r="AS546" s="0"/>
      <c r="AT546" s="38"/>
      <c r="AU546" s="38"/>
      <c r="AV546" s="38"/>
      <c r="AW546" s="38"/>
      <c r="AX546" s="38"/>
    </row>
    <row r="547" customFormat="false" ht="16" hidden="false" customHeight="false" outlineLevel="0" collapsed="false">
      <c r="AE547" s="42"/>
      <c r="AF547" s="0"/>
      <c r="AG547" s="0"/>
      <c r="AH547" s="0"/>
      <c r="AI547" s="0"/>
      <c r="AJ547" s="0"/>
      <c r="AK547" s="0"/>
      <c r="AL547" s="0"/>
      <c r="AM547" s="0" t="e">
        <f aca="false">(AL547-AL546)/AL547*100</f>
        <v>#DIV/0!</v>
      </c>
      <c r="AN547" s="0" t="e">
        <f aca="false">(AK547-AK546)/AK547*100</f>
        <v>#DIV/0!</v>
      </c>
      <c r="AO547" s="0"/>
      <c r="AP547" s="0"/>
      <c r="AQ547" s="0"/>
      <c r="AR547" s="0"/>
      <c r="AS547" s="0"/>
      <c r="AT547" s="38"/>
      <c r="AU547" s="38"/>
      <c r="AV547" s="38"/>
      <c r="AW547" s="38"/>
      <c r="AX547" s="38"/>
    </row>
    <row r="548" customFormat="false" ht="16" hidden="false" customHeight="false" outlineLevel="0" collapsed="false">
      <c r="AE548" s="42"/>
      <c r="AF548" s="0"/>
      <c r="AG548" s="0"/>
      <c r="AH548" s="0"/>
      <c r="AI548" s="0"/>
      <c r="AJ548" s="0"/>
      <c r="AK548" s="0"/>
      <c r="AL548" s="0"/>
      <c r="AM548" s="0" t="e">
        <f aca="false">(AL548-AL547)/AL548*100</f>
        <v>#DIV/0!</v>
      </c>
      <c r="AN548" s="0" t="e">
        <f aca="false">(AK548-AK547)/AK548*100</f>
        <v>#DIV/0!</v>
      </c>
      <c r="AO548" s="0"/>
      <c r="AP548" s="0"/>
      <c r="AQ548" s="0"/>
      <c r="AR548" s="0"/>
      <c r="AS548" s="0"/>
      <c r="AT548" s="38"/>
      <c r="AU548" s="38"/>
      <c r="AV548" s="38"/>
      <c r="AW548" s="38"/>
      <c r="AX548" s="38"/>
    </row>
    <row r="549" customFormat="false" ht="16" hidden="false" customHeight="false" outlineLevel="0" collapsed="false">
      <c r="AE549" s="42"/>
      <c r="AF549" s="0"/>
      <c r="AG549" s="0"/>
      <c r="AH549" s="0"/>
      <c r="AI549" s="0"/>
      <c r="AJ549" s="0"/>
      <c r="AK549" s="0"/>
      <c r="AL549" s="0"/>
      <c r="AM549" s="0" t="e">
        <f aca="false">(AL549-AL548)/AL549*100</f>
        <v>#DIV/0!</v>
      </c>
      <c r="AN549" s="0" t="e">
        <f aca="false">(AK549-AK548)/AK549*100</f>
        <v>#DIV/0!</v>
      </c>
      <c r="AO549" s="0"/>
      <c r="AP549" s="0"/>
      <c r="AQ549" s="0"/>
      <c r="AR549" s="0"/>
      <c r="AS549" s="0"/>
      <c r="AT549" s="38"/>
      <c r="AU549" s="38"/>
      <c r="AV549" s="38"/>
      <c r="AW549" s="38"/>
      <c r="AX549" s="38"/>
    </row>
    <row r="550" customFormat="false" ht="16" hidden="false" customHeight="false" outlineLevel="0" collapsed="false">
      <c r="AE550" s="42"/>
      <c r="AF550" s="0"/>
      <c r="AG550" s="0"/>
      <c r="AH550" s="0"/>
      <c r="AI550" s="0"/>
      <c r="AJ550" s="0"/>
      <c r="AK550" s="0"/>
      <c r="AL550" s="0"/>
      <c r="AM550" s="0" t="e">
        <f aca="false">(AL550-AL549)/AL550*100</f>
        <v>#DIV/0!</v>
      </c>
      <c r="AN550" s="0" t="e">
        <f aca="false">(AK550-AK549)/AK550*100</f>
        <v>#DIV/0!</v>
      </c>
      <c r="AO550" s="0"/>
      <c r="AP550" s="0"/>
      <c r="AQ550" s="0"/>
      <c r="AR550" s="0"/>
      <c r="AS550" s="0"/>
      <c r="AT550" s="38"/>
      <c r="AU550" s="38"/>
      <c r="AV550" s="38"/>
      <c r="AW550" s="38"/>
      <c r="AX550" s="38"/>
    </row>
    <row r="551" customFormat="false" ht="16" hidden="false" customHeight="false" outlineLevel="0" collapsed="false">
      <c r="AE551" s="42"/>
      <c r="AF551" s="0"/>
      <c r="AG551" s="0"/>
      <c r="AH551" s="0"/>
      <c r="AI551" s="0"/>
      <c r="AJ551" s="0"/>
      <c r="AK551" s="0"/>
      <c r="AL551" s="0"/>
      <c r="AM551" s="0" t="e">
        <f aca="false">(AL551-AL550)/AL551*100</f>
        <v>#DIV/0!</v>
      </c>
      <c r="AN551" s="0" t="e">
        <f aca="false">(AK551-AK550)/AK551*100</f>
        <v>#DIV/0!</v>
      </c>
      <c r="AO551" s="0"/>
      <c r="AP551" s="0"/>
      <c r="AQ551" s="0"/>
      <c r="AR551" s="0"/>
      <c r="AS551" s="0"/>
      <c r="AT551" s="38"/>
      <c r="AU551" s="38"/>
      <c r="AV551" s="38"/>
      <c r="AW551" s="38"/>
      <c r="AX551" s="38"/>
    </row>
    <row r="552" customFormat="false" ht="16" hidden="false" customHeight="false" outlineLevel="0" collapsed="false">
      <c r="AE552" s="42"/>
      <c r="AF552" s="0"/>
      <c r="AG552" s="0"/>
      <c r="AH552" s="0"/>
      <c r="AI552" s="0"/>
      <c r="AJ552" s="0"/>
      <c r="AK552" s="0"/>
      <c r="AL552" s="0"/>
      <c r="AM552" s="0" t="e">
        <f aca="false">(AL552-AL551)/AL552*100</f>
        <v>#DIV/0!</v>
      </c>
      <c r="AN552" s="0" t="e">
        <f aca="false">(AK552-AK551)/AK552*100</f>
        <v>#DIV/0!</v>
      </c>
      <c r="AO552" s="0"/>
      <c r="AP552" s="0"/>
      <c r="AQ552" s="0"/>
      <c r="AR552" s="0"/>
      <c r="AS552" s="0"/>
      <c r="AT552" s="38"/>
      <c r="AU552" s="38"/>
      <c r="AV552" s="38"/>
      <c r="AW552" s="38"/>
      <c r="AX552" s="38"/>
    </row>
    <row r="553" customFormat="false" ht="16" hidden="false" customHeight="false" outlineLevel="0" collapsed="false">
      <c r="AE553" s="42"/>
      <c r="AF553" s="0"/>
      <c r="AG553" s="0"/>
      <c r="AH553" s="0"/>
      <c r="AI553" s="0"/>
      <c r="AJ553" s="0"/>
      <c r="AK553" s="0"/>
      <c r="AL553" s="0"/>
      <c r="AM553" s="0" t="e">
        <f aca="false">(AL553-AL552)/AL553*100</f>
        <v>#DIV/0!</v>
      </c>
      <c r="AN553" s="0" t="e">
        <f aca="false">(AK553-AK552)/AK553*100</f>
        <v>#DIV/0!</v>
      </c>
      <c r="AO553" s="0"/>
      <c r="AP553" s="0"/>
      <c r="AQ553" s="0"/>
      <c r="AR553" s="0"/>
      <c r="AS553" s="0"/>
      <c r="AT553" s="38"/>
      <c r="AU553" s="38"/>
      <c r="AV553" s="38"/>
      <c r="AW553" s="38"/>
      <c r="AX553" s="38"/>
    </row>
    <row r="554" customFormat="false" ht="16" hidden="false" customHeight="false" outlineLevel="0" collapsed="false">
      <c r="AE554" s="42"/>
      <c r="AF554" s="0"/>
      <c r="AG554" s="0"/>
      <c r="AH554" s="0"/>
      <c r="AI554" s="0"/>
      <c r="AJ554" s="0"/>
      <c r="AK554" s="0"/>
      <c r="AL554" s="0"/>
      <c r="AM554" s="0" t="e">
        <f aca="false">(AL554-AL553)/AL554*100</f>
        <v>#DIV/0!</v>
      </c>
      <c r="AN554" s="0" t="e">
        <f aca="false">(AK554-AK553)/AK554*100</f>
        <v>#DIV/0!</v>
      </c>
      <c r="AO554" s="0"/>
      <c r="AP554" s="0"/>
      <c r="AQ554" s="0"/>
      <c r="AR554" s="0"/>
      <c r="AS554" s="0"/>
      <c r="AT554" s="38"/>
      <c r="AU554" s="38"/>
      <c r="AV554" s="38"/>
      <c r="AW554" s="38"/>
      <c r="AX554" s="38"/>
    </row>
    <row r="555" customFormat="false" ht="16" hidden="false" customHeight="false" outlineLevel="0" collapsed="false">
      <c r="AE555" s="42"/>
      <c r="AF555" s="0"/>
      <c r="AG555" s="0"/>
      <c r="AH555" s="0"/>
      <c r="AI555" s="0"/>
      <c r="AJ555" s="0"/>
      <c r="AK555" s="0"/>
      <c r="AL555" s="0"/>
      <c r="AM555" s="0" t="e">
        <f aca="false">(AL555-AL554)/AL555*100</f>
        <v>#DIV/0!</v>
      </c>
      <c r="AN555" s="0" t="e">
        <f aca="false">(AK555-AK554)/AK555*100</f>
        <v>#DIV/0!</v>
      </c>
      <c r="AO555" s="0"/>
      <c r="AP555" s="0"/>
      <c r="AQ555" s="0"/>
      <c r="AR555" s="0"/>
      <c r="AS555" s="0"/>
      <c r="AT555" s="38"/>
      <c r="AU555" s="38"/>
      <c r="AV555" s="38"/>
      <c r="AW555" s="38"/>
      <c r="AX555" s="38"/>
    </row>
    <row r="556" customFormat="false" ht="16" hidden="false" customHeight="false" outlineLevel="0" collapsed="false">
      <c r="AE556" s="42"/>
      <c r="AF556" s="0"/>
      <c r="AG556" s="0"/>
      <c r="AH556" s="0"/>
      <c r="AI556" s="0"/>
      <c r="AJ556" s="0"/>
      <c r="AK556" s="0"/>
      <c r="AL556" s="0"/>
      <c r="AM556" s="0" t="e">
        <f aca="false">(AL556-AL555)/AL556*100</f>
        <v>#DIV/0!</v>
      </c>
      <c r="AN556" s="0" t="e">
        <f aca="false">(AK556-AK555)/AK556*100</f>
        <v>#DIV/0!</v>
      </c>
      <c r="AO556" s="0"/>
      <c r="AP556" s="0"/>
      <c r="AQ556" s="0"/>
      <c r="AR556" s="0"/>
      <c r="AS556" s="0"/>
      <c r="AT556" s="38"/>
      <c r="AU556" s="38"/>
      <c r="AV556" s="38"/>
      <c r="AW556" s="38"/>
      <c r="AX556" s="38"/>
    </row>
    <row r="557" customFormat="false" ht="16" hidden="false" customHeight="false" outlineLevel="0" collapsed="false">
      <c r="AE557" s="42"/>
      <c r="AF557" s="0"/>
      <c r="AG557" s="0"/>
      <c r="AH557" s="0"/>
      <c r="AI557" s="0"/>
      <c r="AJ557" s="0"/>
      <c r="AK557" s="0"/>
      <c r="AL557" s="0"/>
      <c r="AM557" s="0" t="e">
        <f aca="false">(AL557-AL556)/AL557*100</f>
        <v>#DIV/0!</v>
      </c>
      <c r="AN557" s="0" t="e">
        <f aca="false">(AK557-AK556)/AK557*100</f>
        <v>#DIV/0!</v>
      </c>
      <c r="AO557" s="0"/>
      <c r="AP557" s="0"/>
      <c r="AQ557" s="0"/>
      <c r="AR557" s="0"/>
      <c r="AS557" s="0"/>
      <c r="AT557" s="38"/>
      <c r="AU557" s="38"/>
      <c r="AV557" s="38"/>
      <c r="AW557" s="38"/>
      <c r="AX557" s="38"/>
    </row>
    <row r="558" customFormat="false" ht="16" hidden="false" customHeight="false" outlineLevel="0" collapsed="false">
      <c r="AE558" s="42"/>
      <c r="AF558" s="0"/>
      <c r="AG558" s="0"/>
      <c r="AH558" s="0"/>
      <c r="AI558" s="0"/>
      <c r="AJ558" s="0"/>
      <c r="AK558" s="0"/>
      <c r="AL558" s="0"/>
      <c r="AM558" s="0" t="e">
        <f aca="false">(AL558-AL557)/AL558*100</f>
        <v>#DIV/0!</v>
      </c>
      <c r="AN558" s="0" t="e">
        <f aca="false">(AK558-AK557)/AK558*100</f>
        <v>#DIV/0!</v>
      </c>
      <c r="AO558" s="0"/>
      <c r="AP558" s="0"/>
      <c r="AQ558" s="0"/>
      <c r="AR558" s="0"/>
      <c r="AS558" s="0"/>
      <c r="AT558" s="38"/>
      <c r="AU558" s="38"/>
      <c r="AV558" s="38"/>
      <c r="AW558" s="38"/>
      <c r="AX558" s="38"/>
    </row>
    <row r="559" customFormat="false" ht="16" hidden="false" customHeight="false" outlineLevel="0" collapsed="false">
      <c r="AE559" s="42"/>
      <c r="AF559" s="0"/>
      <c r="AG559" s="0"/>
      <c r="AH559" s="0"/>
      <c r="AI559" s="0"/>
      <c r="AJ559" s="0"/>
      <c r="AK559" s="0"/>
      <c r="AL559" s="0"/>
      <c r="AM559" s="0" t="e">
        <f aca="false">(AL559-AL558)/AL559*100</f>
        <v>#DIV/0!</v>
      </c>
      <c r="AN559" s="0" t="e">
        <f aca="false">(AK559-AK558)/AK559*100</f>
        <v>#DIV/0!</v>
      </c>
      <c r="AO559" s="0"/>
      <c r="AP559" s="0"/>
      <c r="AQ559" s="0"/>
      <c r="AR559" s="0"/>
      <c r="AS559" s="0"/>
      <c r="AT559" s="38"/>
      <c r="AU559" s="38"/>
      <c r="AV559" s="38"/>
      <c r="AW559" s="38"/>
      <c r="AX559" s="38"/>
    </row>
    <row r="560" customFormat="false" ht="16" hidden="false" customHeight="false" outlineLevel="0" collapsed="false">
      <c r="AE560" s="42"/>
      <c r="AF560" s="0"/>
      <c r="AG560" s="0"/>
      <c r="AH560" s="0"/>
      <c r="AI560" s="0"/>
      <c r="AJ560" s="0"/>
      <c r="AK560" s="0"/>
      <c r="AL560" s="0"/>
      <c r="AM560" s="0" t="e">
        <f aca="false">(AL560-AL559)/AL560*100</f>
        <v>#DIV/0!</v>
      </c>
      <c r="AN560" s="0" t="e">
        <f aca="false">(AK560-AK559)/AK560*100</f>
        <v>#DIV/0!</v>
      </c>
      <c r="AO560" s="0"/>
      <c r="AP560" s="0"/>
      <c r="AQ560" s="0"/>
      <c r="AR560" s="0"/>
      <c r="AS560" s="0"/>
      <c r="AT560" s="38"/>
      <c r="AU560" s="38"/>
      <c r="AV560" s="38"/>
      <c r="AW560" s="38"/>
      <c r="AX560" s="38"/>
    </row>
    <row r="561" customFormat="false" ht="16" hidden="false" customHeight="false" outlineLevel="0" collapsed="false">
      <c r="AE561" s="42"/>
      <c r="AF561" s="0"/>
      <c r="AG561" s="0"/>
      <c r="AH561" s="0"/>
      <c r="AI561" s="0"/>
      <c r="AJ561" s="0"/>
      <c r="AK561" s="0"/>
      <c r="AL561" s="0"/>
      <c r="AM561" s="0" t="e">
        <f aca="false">(AL561-AL560)/AL561*100</f>
        <v>#DIV/0!</v>
      </c>
      <c r="AN561" s="0" t="e">
        <f aca="false">(AK561-AK560)/AK561*100</f>
        <v>#DIV/0!</v>
      </c>
      <c r="AO561" s="0"/>
      <c r="AP561" s="0"/>
      <c r="AQ561" s="0"/>
      <c r="AR561" s="0"/>
      <c r="AS561" s="0"/>
      <c r="AT561" s="38"/>
      <c r="AU561" s="38"/>
      <c r="AV561" s="38"/>
      <c r="AW561" s="38"/>
      <c r="AX561" s="38"/>
    </row>
    <row r="562" customFormat="false" ht="16" hidden="false" customHeight="false" outlineLevel="0" collapsed="false">
      <c r="AE562" s="42"/>
      <c r="AF562" s="0"/>
      <c r="AG562" s="0"/>
      <c r="AH562" s="0"/>
      <c r="AI562" s="0"/>
      <c r="AJ562" s="0"/>
      <c r="AK562" s="0"/>
      <c r="AL562" s="0"/>
      <c r="AM562" s="0" t="e">
        <f aca="false">(AL562-AL561)/AL562*100</f>
        <v>#DIV/0!</v>
      </c>
      <c r="AN562" s="0" t="e">
        <f aca="false">(AK562-AK561)/AK562*100</f>
        <v>#DIV/0!</v>
      </c>
      <c r="AO562" s="0"/>
      <c r="AP562" s="0"/>
      <c r="AQ562" s="0"/>
      <c r="AR562" s="0"/>
      <c r="AS562" s="0"/>
      <c r="AT562" s="38"/>
      <c r="AU562" s="38"/>
      <c r="AV562" s="38"/>
      <c r="AW562" s="38"/>
      <c r="AX562" s="38"/>
    </row>
    <row r="563" customFormat="false" ht="16" hidden="false" customHeight="false" outlineLevel="0" collapsed="false">
      <c r="AE563" s="42"/>
      <c r="AF563" s="0"/>
      <c r="AG563" s="0"/>
      <c r="AH563" s="0"/>
      <c r="AI563" s="0"/>
      <c r="AJ563" s="0"/>
      <c r="AK563" s="0"/>
      <c r="AL563" s="0"/>
      <c r="AM563" s="0" t="e">
        <f aca="false">(AL563-AL562)/AL563*100</f>
        <v>#DIV/0!</v>
      </c>
      <c r="AN563" s="0" t="e">
        <f aca="false">(AK563-AK562)/AK563*100</f>
        <v>#DIV/0!</v>
      </c>
      <c r="AO563" s="0"/>
      <c r="AP563" s="0"/>
      <c r="AQ563" s="0"/>
      <c r="AR563" s="0"/>
      <c r="AS563" s="0"/>
      <c r="AT563" s="38"/>
      <c r="AU563" s="38"/>
      <c r="AV563" s="38"/>
      <c r="AW563" s="38"/>
      <c r="AX563" s="38"/>
    </row>
    <row r="564" customFormat="false" ht="16" hidden="false" customHeight="false" outlineLevel="0" collapsed="false">
      <c r="AE564" s="42"/>
      <c r="AF564" s="0"/>
      <c r="AG564" s="0"/>
      <c r="AH564" s="0"/>
      <c r="AI564" s="0"/>
      <c r="AJ564" s="0"/>
      <c r="AK564" s="0"/>
      <c r="AL564" s="0"/>
      <c r="AM564" s="0" t="e">
        <f aca="false">(AL564-AL563)/AL564*100</f>
        <v>#DIV/0!</v>
      </c>
      <c r="AN564" s="0" t="e">
        <f aca="false">(AK564-AK563)/AK564*100</f>
        <v>#DIV/0!</v>
      </c>
      <c r="AO564" s="0"/>
      <c r="AP564" s="0"/>
      <c r="AQ564" s="0"/>
      <c r="AR564" s="0"/>
      <c r="AS564" s="0"/>
      <c r="AT564" s="38"/>
      <c r="AU564" s="38"/>
      <c r="AV564" s="38"/>
      <c r="AW564" s="38"/>
      <c r="AX564" s="38"/>
    </row>
    <row r="565" customFormat="false" ht="16" hidden="false" customHeight="false" outlineLevel="0" collapsed="false">
      <c r="AE565" s="42"/>
      <c r="AF565" s="0"/>
      <c r="AG565" s="0"/>
      <c r="AH565" s="0"/>
      <c r="AI565" s="0"/>
      <c r="AJ565" s="0"/>
      <c r="AK565" s="0"/>
      <c r="AL565" s="0"/>
      <c r="AM565" s="0" t="e">
        <f aca="false">(AL565-AL564)/AL565*100</f>
        <v>#DIV/0!</v>
      </c>
      <c r="AN565" s="0" t="e">
        <f aca="false">(AK565-AK564)/AK565*100</f>
        <v>#DIV/0!</v>
      </c>
      <c r="AO565" s="0"/>
      <c r="AP565" s="0"/>
      <c r="AQ565" s="0"/>
      <c r="AR565" s="0"/>
      <c r="AS565" s="0"/>
      <c r="AT565" s="38"/>
      <c r="AU565" s="38"/>
      <c r="AV565" s="38"/>
      <c r="AW565" s="38"/>
      <c r="AX565" s="38"/>
    </row>
    <row r="566" customFormat="false" ht="16" hidden="false" customHeight="false" outlineLevel="0" collapsed="false">
      <c r="AE566" s="42"/>
      <c r="AF566" s="0"/>
      <c r="AG566" s="0"/>
      <c r="AH566" s="0"/>
      <c r="AI566" s="0"/>
      <c r="AJ566" s="0"/>
      <c r="AK566" s="0"/>
      <c r="AL566" s="0"/>
      <c r="AM566" s="0" t="e">
        <f aca="false">(AL566-AL565)/AL566*100</f>
        <v>#DIV/0!</v>
      </c>
      <c r="AN566" s="0" t="e">
        <f aca="false">(AK566-AK565)/AK566*100</f>
        <v>#DIV/0!</v>
      </c>
      <c r="AO566" s="0"/>
      <c r="AP566" s="0"/>
      <c r="AQ566" s="0"/>
      <c r="AR566" s="0"/>
      <c r="AS566" s="0"/>
      <c r="AT566" s="38"/>
      <c r="AU566" s="38"/>
      <c r="AV566" s="38"/>
      <c r="AW566" s="38"/>
      <c r="AX566" s="38"/>
    </row>
    <row r="567" customFormat="false" ht="16" hidden="false" customHeight="false" outlineLevel="0" collapsed="false">
      <c r="AE567" s="42"/>
      <c r="AF567" s="0"/>
      <c r="AG567" s="0"/>
      <c r="AH567" s="0"/>
      <c r="AI567" s="0"/>
      <c r="AJ567" s="0"/>
      <c r="AK567" s="0"/>
      <c r="AL567" s="0"/>
      <c r="AM567" s="0" t="e">
        <f aca="false">(AL567-AL566)/AL567*100</f>
        <v>#DIV/0!</v>
      </c>
      <c r="AN567" s="0" t="e">
        <f aca="false">(AK567-AK566)/AK567*100</f>
        <v>#DIV/0!</v>
      </c>
      <c r="AO567" s="0"/>
      <c r="AP567" s="0"/>
      <c r="AQ567" s="0"/>
      <c r="AR567" s="0"/>
      <c r="AS567" s="0"/>
      <c r="AT567" s="38"/>
      <c r="AU567" s="38"/>
      <c r="AV567" s="38"/>
      <c r="AW567" s="38"/>
      <c r="AX567" s="38"/>
    </row>
    <row r="568" customFormat="false" ht="16" hidden="false" customHeight="false" outlineLevel="0" collapsed="false">
      <c r="AE568" s="42"/>
      <c r="AF568" s="0"/>
      <c r="AG568" s="0"/>
      <c r="AH568" s="0"/>
      <c r="AI568" s="0"/>
      <c r="AJ568" s="0"/>
      <c r="AK568" s="0"/>
      <c r="AL568" s="0"/>
      <c r="AM568" s="0" t="e">
        <f aca="false">(AL568-AL567)/AL568*100</f>
        <v>#DIV/0!</v>
      </c>
      <c r="AN568" s="0" t="e">
        <f aca="false">(AK568-AK567)/AK568*100</f>
        <v>#DIV/0!</v>
      </c>
      <c r="AO568" s="0"/>
      <c r="AP568" s="0"/>
      <c r="AQ568" s="0"/>
      <c r="AR568" s="0"/>
      <c r="AS568" s="0"/>
      <c r="AT568" s="38"/>
      <c r="AU568" s="38"/>
      <c r="AV568" s="38"/>
      <c r="AW568" s="38"/>
      <c r="AX568" s="38"/>
    </row>
    <row r="569" customFormat="false" ht="16" hidden="false" customHeight="false" outlineLevel="0" collapsed="false">
      <c r="AE569" s="42"/>
      <c r="AF569" s="0"/>
      <c r="AG569" s="0"/>
      <c r="AH569" s="0"/>
      <c r="AI569" s="0"/>
      <c r="AJ569" s="0"/>
      <c r="AK569" s="0"/>
      <c r="AL569" s="0"/>
      <c r="AM569" s="0" t="e">
        <f aca="false">(AL569-AL568)/AL569*100</f>
        <v>#DIV/0!</v>
      </c>
      <c r="AN569" s="0" t="e">
        <f aca="false">(AK569-AK568)/AK569*100</f>
        <v>#DIV/0!</v>
      </c>
      <c r="AO569" s="0"/>
      <c r="AP569" s="0"/>
      <c r="AQ569" s="0"/>
      <c r="AR569" s="0"/>
      <c r="AS569" s="0"/>
      <c r="AT569" s="38"/>
      <c r="AU569" s="38"/>
      <c r="AV569" s="38"/>
      <c r="AW569" s="38"/>
      <c r="AX569" s="38"/>
    </row>
    <row r="570" customFormat="false" ht="16" hidden="false" customHeight="false" outlineLevel="0" collapsed="false">
      <c r="AE570" s="42"/>
      <c r="AF570" s="0"/>
      <c r="AG570" s="0"/>
      <c r="AH570" s="0"/>
      <c r="AI570" s="0"/>
      <c r="AJ570" s="0"/>
      <c r="AK570" s="0"/>
      <c r="AL570" s="0"/>
      <c r="AM570" s="0" t="e">
        <f aca="false">(AL570-AL569)/AL570*100</f>
        <v>#DIV/0!</v>
      </c>
      <c r="AN570" s="0" t="e">
        <f aca="false">(AK570-AK569)/AK570*100</f>
        <v>#DIV/0!</v>
      </c>
      <c r="AO570" s="0"/>
      <c r="AP570" s="0"/>
      <c r="AQ570" s="0"/>
      <c r="AR570" s="0"/>
      <c r="AS570" s="0"/>
      <c r="AT570" s="38"/>
      <c r="AU570" s="38"/>
      <c r="AV570" s="38"/>
      <c r="AW570" s="38"/>
      <c r="AX570" s="38"/>
    </row>
    <row r="571" customFormat="false" ht="16" hidden="false" customHeight="false" outlineLevel="0" collapsed="false">
      <c r="AE571" s="42"/>
      <c r="AF571" s="0"/>
      <c r="AG571" s="0"/>
      <c r="AH571" s="0"/>
      <c r="AI571" s="0"/>
      <c r="AJ571" s="0"/>
      <c r="AK571" s="0"/>
      <c r="AL571" s="0"/>
      <c r="AM571" s="0" t="e">
        <f aca="false">(AL571-AL570)/AL571*100</f>
        <v>#DIV/0!</v>
      </c>
      <c r="AN571" s="0" t="e">
        <f aca="false">(AK571-AK570)/AK571*100</f>
        <v>#DIV/0!</v>
      </c>
      <c r="AO571" s="0"/>
      <c r="AP571" s="0"/>
      <c r="AQ571" s="0"/>
      <c r="AR571" s="0"/>
      <c r="AS571" s="0"/>
      <c r="AT571" s="38"/>
      <c r="AU571" s="38"/>
      <c r="AV571" s="38"/>
      <c r="AW571" s="38"/>
      <c r="AX571" s="38"/>
    </row>
    <row r="572" customFormat="false" ht="16" hidden="false" customHeight="false" outlineLevel="0" collapsed="false">
      <c r="AE572" s="42"/>
      <c r="AF572" s="0"/>
      <c r="AG572" s="0"/>
      <c r="AH572" s="0"/>
      <c r="AI572" s="0"/>
      <c r="AJ572" s="0"/>
      <c r="AK572" s="0"/>
      <c r="AL572" s="0"/>
      <c r="AM572" s="0" t="e">
        <f aca="false">(AL572-AL571)/AL572*100</f>
        <v>#DIV/0!</v>
      </c>
      <c r="AN572" s="0" t="e">
        <f aca="false">(AK572-AK571)/AK572*100</f>
        <v>#DIV/0!</v>
      </c>
      <c r="AO572" s="0"/>
      <c r="AP572" s="0"/>
      <c r="AQ572" s="0"/>
      <c r="AR572" s="0"/>
      <c r="AS572" s="0"/>
      <c r="AT572" s="38"/>
      <c r="AU572" s="38"/>
      <c r="AV572" s="38"/>
      <c r="AW572" s="38"/>
      <c r="AX572" s="38"/>
    </row>
    <row r="573" customFormat="false" ht="16" hidden="false" customHeight="false" outlineLevel="0" collapsed="false">
      <c r="AE573" s="42"/>
      <c r="AF573" s="0"/>
      <c r="AG573" s="0"/>
      <c r="AH573" s="0"/>
      <c r="AI573" s="0"/>
      <c r="AJ573" s="0"/>
      <c r="AK573" s="0"/>
      <c r="AL573" s="0"/>
      <c r="AM573" s="0" t="e">
        <f aca="false">(AL573-AL572)/AL573*100</f>
        <v>#DIV/0!</v>
      </c>
      <c r="AN573" s="0" t="e">
        <f aca="false">(AK573-AK572)/AK573*100</f>
        <v>#DIV/0!</v>
      </c>
      <c r="AO573" s="0"/>
      <c r="AP573" s="0"/>
      <c r="AQ573" s="0"/>
      <c r="AR573" s="0"/>
      <c r="AS573" s="0"/>
      <c r="AT573" s="38"/>
      <c r="AU573" s="38"/>
      <c r="AV573" s="38"/>
      <c r="AW573" s="38"/>
      <c r="AX573" s="38"/>
    </row>
    <row r="574" customFormat="false" ht="16" hidden="false" customHeight="false" outlineLevel="0" collapsed="false">
      <c r="AE574" s="42"/>
      <c r="AF574" s="0"/>
      <c r="AG574" s="0"/>
      <c r="AH574" s="0"/>
      <c r="AI574" s="0"/>
      <c r="AJ574" s="0"/>
      <c r="AK574" s="0"/>
      <c r="AL574" s="0"/>
      <c r="AM574" s="0" t="e">
        <f aca="false">(AL574-AL573)/AL574*100</f>
        <v>#DIV/0!</v>
      </c>
      <c r="AN574" s="0" t="e">
        <f aca="false">(AK574-AK573)/AK574*100</f>
        <v>#DIV/0!</v>
      </c>
      <c r="AO574" s="0"/>
      <c r="AP574" s="0"/>
      <c r="AQ574" s="0"/>
      <c r="AR574" s="0"/>
      <c r="AS574" s="0"/>
      <c r="AT574" s="38"/>
      <c r="AU574" s="38"/>
      <c r="AV574" s="38"/>
      <c r="AW574" s="38"/>
      <c r="AX574" s="38"/>
    </row>
    <row r="575" customFormat="false" ht="16" hidden="false" customHeight="false" outlineLevel="0" collapsed="false">
      <c r="AE575" s="42"/>
      <c r="AF575" s="0"/>
      <c r="AG575" s="0"/>
      <c r="AH575" s="0"/>
      <c r="AI575" s="0"/>
      <c r="AJ575" s="0"/>
      <c r="AK575" s="0"/>
      <c r="AL575" s="0"/>
      <c r="AM575" s="0" t="e">
        <f aca="false">(AL575-AL574)/AL575*100</f>
        <v>#DIV/0!</v>
      </c>
      <c r="AN575" s="0" t="e">
        <f aca="false">(AK575-AK574)/AK575*100</f>
        <v>#DIV/0!</v>
      </c>
      <c r="AO575" s="0"/>
      <c r="AP575" s="0"/>
      <c r="AQ575" s="0"/>
      <c r="AR575" s="0"/>
      <c r="AS575" s="0"/>
      <c r="AT575" s="38"/>
      <c r="AU575" s="38"/>
      <c r="AV575" s="38"/>
      <c r="AW575" s="38"/>
      <c r="AX575" s="38"/>
    </row>
    <row r="576" customFormat="false" ht="16" hidden="false" customHeight="false" outlineLevel="0" collapsed="false">
      <c r="AE576" s="42"/>
      <c r="AF576" s="0"/>
      <c r="AG576" s="0"/>
      <c r="AH576" s="0"/>
      <c r="AI576" s="0"/>
      <c r="AJ576" s="0"/>
      <c r="AK576" s="0"/>
      <c r="AL576" s="0"/>
      <c r="AM576" s="0" t="e">
        <f aca="false">(AL576-AL575)/AL576*100</f>
        <v>#DIV/0!</v>
      </c>
      <c r="AN576" s="0" t="e">
        <f aca="false">(AK576-AK575)/AK576*100</f>
        <v>#DIV/0!</v>
      </c>
      <c r="AO576" s="0"/>
      <c r="AP576" s="0"/>
      <c r="AQ576" s="0"/>
      <c r="AR576" s="0"/>
      <c r="AS576" s="0"/>
      <c r="AT576" s="38"/>
      <c r="AU576" s="38"/>
      <c r="AV576" s="38"/>
      <c r="AW576" s="38"/>
      <c r="AX576" s="38"/>
    </row>
    <row r="577" customFormat="false" ht="16" hidden="false" customHeight="false" outlineLevel="0" collapsed="false">
      <c r="AE577" s="42"/>
      <c r="AF577" s="0"/>
      <c r="AG577" s="0"/>
      <c r="AH577" s="0"/>
      <c r="AI577" s="0"/>
      <c r="AJ577" s="0"/>
      <c r="AK577" s="0"/>
      <c r="AL577" s="0"/>
      <c r="AM577" s="0" t="e">
        <f aca="false">(AL577-AL576)/AL577*100</f>
        <v>#DIV/0!</v>
      </c>
      <c r="AN577" s="0" t="e">
        <f aca="false">(AK577-AK576)/AK577*100</f>
        <v>#DIV/0!</v>
      </c>
      <c r="AO577" s="0"/>
      <c r="AP577" s="0"/>
      <c r="AQ577" s="0"/>
      <c r="AR577" s="0"/>
      <c r="AS577" s="0"/>
      <c r="AT577" s="38"/>
      <c r="AU577" s="38"/>
      <c r="AV577" s="38"/>
      <c r="AW577" s="38"/>
      <c r="AX577" s="38"/>
    </row>
    <row r="578" customFormat="false" ht="16" hidden="false" customHeight="false" outlineLevel="0" collapsed="false">
      <c r="AE578" s="42"/>
      <c r="AF578" s="0"/>
      <c r="AG578" s="0"/>
      <c r="AH578" s="0"/>
      <c r="AI578" s="0"/>
      <c r="AJ578" s="0"/>
      <c r="AK578" s="0"/>
      <c r="AL578" s="0"/>
      <c r="AM578" s="0" t="e">
        <f aca="false">(AL578-AL577)/AL578*100</f>
        <v>#DIV/0!</v>
      </c>
      <c r="AN578" s="0" t="e">
        <f aca="false">(AK578-AK577)/AK578*100</f>
        <v>#DIV/0!</v>
      </c>
      <c r="AO578" s="0"/>
      <c r="AP578" s="0"/>
      <c r="AQ578" s="0"/>
      <c r="AR578" s="0"/>
      <c r="AS578" s="0"/>
      <c r="AT578" s="38"/>
      <c r="AU578" s="38"/>
      <c r="AV578" s="38"/>
      <c r="AW578" s="38"/>
      <c r="AX578" s="38"/>
    </row>
    <row r="579" customFormat="false" ht="16" hidden="false" customHeight="false" outlineLevel="0" collapsed="false">
      <c r="AE579" s="42"/>
      <c r="AF579" s="0"/>
      <c r="AG579" s="0"/>
      <c r="AH579" s="0"/>
      <c r="AI579" s="0"/>
      <c r="AJ579" s="0"/>
      <c r="AK579" s="0"/>
      <c r="AL579" s="0"/>
      <c r="AM579" s="0" t="e">
        <f aca="false">(AL579-AL578)/AL579*100</f>
        <v>#DIV/0!</v>
      </c>
      <c r="AN579" s="0" t="e">
        <f aca="false">(AK579-AK578)/AK579*100</f>
        <v>#DIV/0!</v>
      </c>
      <c r="AO579" s="0"/>
      <c r="AP579" s="0"/>
      <c r="AQ579" s="0"/>
      <c r="AR579" s="0"/>
      <c r="AS579" s="0"/>
      <c r="AT579" s="38"/>
      <c r="AU579" s="38"/>
      <c r="AV579" s="38"/>
      <c r="AW579" s="38"/>
      <c r="AX579" s="38"/>
    </row>
    <row r="580" customFormat="false" ht="16" hidden="false" customHeight="false" outlineLevel="0" collapsed="false">
      <c r="AE580" s="42"/>
      <c r="AF580" s="0"/>
      <c r="AG580" s="0"/>
      <c r="AH580" s="0"/>
      <c r="AI580" s="0"/>
      <c r="AJ580" s="0"/>
      <c r="AK580" s="0"/>
      <c r="AL580" s="0"/>
      <c r="AM580" s="0" t="e">
        <f aca="false">(AL580-AL579)/AL580*100</f>
        <v>#DIV/0!</v>
      </c>
      <c r="AN580" s="0" t="e">
        <f aca="false">(AK580-AK579)/AK580*100</f>
        <v>#DIV/0!</v>
      </c>
      <c r="AO580" s="0"/>
      <c r="AP580" s="0"/>
      <c r="AQ580" s="0"/>
      <c r="AR580" s="0"/>
      <c r="AS580" s="0"/>
      <c r="AT580" s="38"/>
      <c r="AU580" s="38"/>
      <c r="AV580" s="38"/>
      <c r="AW580" s="38"/>
      <c r="AX580" s="38"/>
    </row>
    <row r="581" customFormat="false" ht="16" hidden="false" customHeight="false" outlineLevel="0" collapsed="false">
      <c r="AE581" s="42"/>
      <c r="AF581" s="0"/>
      <c r="AG581" s="0"/>
      <c r="AH581" s="0"/>
      <c r="AI581" s="0"/>
      <c r="AJ581" s="0"/>
      <c r="AK581" s="0"/>
      <c r="AL581" s="0"/>
      <c r="AM581" s="0" t="e">
        <f aca="false">(AL581-AL580)/AL581*100</f>
        <v>#DIV/0!</v>
      </c>
      <c r="AN581" s="0" t="e">
        <f aca="false">(AK581-AK580)/AK581*100</f>
        <v>#DIV/0!</v>
      </c>
      <c r="AO581" s="0"/>
      <c r="AP581" s="0"/>
      <c r="AQ581" s="0"/>
      <c r="AR581" s="0"/>
      <c r="AS581" s="0"/>
      <c r="AT581" s="38"/>
      <c r="AU581" s="38"/>
      <c r="AV581" s="38"/>
      <c r="AW581" s="38"/>
      <c r="AX581" s="38"/>
    </row>
    <row r="582" customFormat="false" ht="16" hidden="false" customHeight="false" outlineLevel="0" collapsed="false">
      <c r="AE582" s="42"/>
      <c r="AF582" s="0"/>
      <c r="AG582" s="0"/>
      <c r="AH582" s="0"/>
      <c r="AI582" s="0"/>
      <c r="AJ582" s="0"/>
      <c r="AK582" s="0"/>
      <c r="AL582" s="0"/>
      <c r="AM582" s="0" t="e">
        <f aca="false">(AL582-AL581)/AL582*100</f>
        <v>#DIV/0!</v>
      </c>
      <c r="AN582" s="0" t="e">
        <f aca="false">(AK582-AK581)/AK582*100</f>
        <v>#DIV/0!</v>
      </c>
      <c r="AO582" s="0"/>
      <c r="AP582" s="0"/>
      <c r="AQ582" s="0"/>
      <c r="AR582" s="0"/>
      <c r="AS582" s="0"/>
      <c r="AT582" s="38"/>
      <c r="AU582" s="38"/>
      <c r="AV582" s="38"/>
      <c r="AW582" s="38"/>
      <c r="AX582" s="38"/>
    </row>
    <row r="583" customFormat="false" ht="16" hidden="false" customHeight="false" outlineLevel="0" collapsed="false">
      <c r="AE583" s="42"/>
      <c r="AF583" s="0"/>
      <c r="AG583" s="0"/>
      <c r="AH583" s="0"/>
      <c r="AI583" s="0"/>
      <c r="AJ583" s="0"/>
      <c r="AK583" s="0"/>
      <c r="AL583" s="0"/>
      <c r="AM583" s="0" t="e">
        <f aca="false">(AL583-AL582)/AL583*100</f>
        <v>#DIV/0!</v>
      </c>
      <c r="AN583" s="0" t="e">
        <f aca="false">(AK583-AK582)/AK583*100</f>
        <v>#DIV/0!</v>
      </c>
      <c r="AO583" s="0"/>
      <c r="AP583" s="0"/>
      <c r="AQ583" s="0"/>
      <c r="AR583" s="0"/>
      <c r="AS583" s="0"/>
      <c r="AT583" s="38"/>
      <c r="AU583" s="38"/>
      <c r="AV583" s="38"/>
      <c r="AW583" s="38"/>
      <c r="AX583" s="38"/>
    </row>
    <row r="584" customFormat="false" ht="16" hidden="false" customHeight="false" outlineLevel="0" collapsed="false">
      <c r="AE584" s="42"/>
      <c r="AF584" s="0"/>
      <c r="AG584" s="0"/>
      <c r="AH584" s="0"/>
      <c r="AI584" s="0"/>
      <c r="AJ584" s="0"/>
      <c r="AK584" s="0"/>
      <c r="AL584" s="0"/>
      <c r="AM584" s="0" t="e">
        <f aca="false">(AL584-AL583)/AL584*100</f>
        <v>#DIV/0!</v>
      </c>
      <c r="AN584" s="0" t="e">
        <f aca="false">(AK584-AK583)/AK584*100</f>
        <v>#DIV/0!</v>
      </c>
      <c r="AO584" s="0"/>
      <c r="AP584" s="0"/>
      <c r="AQ584" s="0"/>
      <c r="AR584" s="0"/>
      <c r="AS584" s="0"/>
      <c r="AT584" s="38"/>
      <c r="AU584" s="38"/>
      <c r="AV584" s="38"/>
      <c r="AW584" s="38"/>
      <c r="AX584" s="38"/>
    </row>
    <row r="585" customFormat="false" ht="16" hidden="false" customHeight="false" outlineLevel="0" collapsed="false">
      <c r="AE585" s="42"/>
      <c r="AF585" s="0"/>
      <c r="AG585" s="0"/>
      <c r="AH585" s="0"/>
      <c r="AI585" s="0"/>
      <c r="AJ585" s="0"/>
      <c r="AK585" s="0"/>
      <c r="AL585" s="0"/>
      <c r="AM585" s="0" t="e">
        <f aca="false">(AL585-AL584)/AL585*100</f>
        <v>#DIV/0!</v>
      </c>
      <c r="AN585" s="0" t="e">
        <f aca="false">(AK585-AK584)/AK585*100</f>
        <v>#DIV/0!</v>
      </c>
      <c r="AO585" s="0"/>
      <c r="AP585" s="0"/>
      <c r="AQ585" s="0"/>
      <c r="AR585" s="0"/>
      <c r="AS585" s="0"/>
      <c r="AT585" s="38"/>
      <c r="AU585" s="38"/>
      <c r="AV585" s="38"/>
      <c r="AW585" s="38"/>
      <c r="AX585" s="38"/>
    </row>
    <row r="586" customFormat="false" ht="16" hidden="false" customHeight="false" outlineLevel="0" collapsed="false">
      <c r="AE586" s="42"/>
      <c r="AF586" s="0"/>
      <c r="AG586" s="0"/>
      <c r="AH586" s="0"/>
      <c r="AI586" s="0"/>
      <c r="AJ586" s="0"/>
      <c r="AK586" s="0"/>
      <c r="AL586" s="0"/>
      <c r="AM586" s="0" t="e">
        <f aca="false">(AL586-AL585)/AL586*100</f>
        <v>#DIV/0!</v>
      </c>
      <c r="AN586" s="0" t="e">
        <f aca="false">(AK586-AK585)/AK586*100</f>
        <v>#DIV/0!</v>
      </c>
      <c r="AO586" s="0"/>
      <c r="AP586" s="0"/>
      <c r="AQ586" s="0"/>
      <c r="AR586" s="0"/>
      <c r="AS586" s="0"/>
      <c r="AT586" s="38"/>
      <c r="AU586" s="38"/>
      <c r="AV586" s="38"/>
      <c r="AW586" s="38"/>
      <c r="AX586" s="38"/>
    </row>
    <row r="587" customFormat="false" ht="16" hidden="false" customHeight="false" outlineLevel="0" collapsed="false">
      <c r="AE587" s="42"/>
      <c r="AF587" s="0"/>
      <c r="AG587" s="0"/>
      <c r="AH587" s="0"/>
      <c r="AI587" s="0"/>
      <c r="AJ587" s="0"/>
      <c r="AK587" s="0"/>
      <c r="AL587" s="0"/>
      <c r="AM587" s="0" t="e">
        <f aca="false">(AL587-AL586)/AL587*100</f>
        <v>#DIV/0!</v>
      </c>
      <c r="AN587" s="0" t="e">
        <f aca="false">(AK587-AK586)/AK587*100</f>
        <v>#DIV/0!</v>
      </c>
      <c r="AO587" s="0"/>
      <c r="AP587" s="0"/>
      <c r="AQ587" s="0"/>
      <c r="AR587" s="0"/>
      <c r="AS587" s="0"/>
      <c r="AT587" s="38"/>
      <c r="AU587" s="38"/>
      <c r="AV587" s="38"/>
      <c r="AW587" s="38"/>
      <c r="AX587" s="38"/>
    </row>
    <row r="588" customFormat="false" ht="16" hidden="false" customHeight="false" outlineLevel="0" collapsed="false">
      <c r="AE588" s="42"/>
      <c r="AF588" s="0"/>
      <c r="AG588" s="0"/>
      <c r="AH588" s="0"/>
      <c r="AI588" s="0"/>
      <c r="AJ588" s="0"/>
      <c r="AK588" s="0"/>
      <c r="AL588" s="0"/>
      <c r="AM588" s="0" t="e">
        <f aca="false">(AL588-AL587)/AL588*100</f>
        <v>#DIV/0!</v>
      </c>
      <c r="AN588" s="0" t="e">
        <f aca="false">(AK588-AK587)/AK588*100</f>
        <v>#DIV/0!</v>
      </c>
      <c r="AO588" s="0"/>
      <c r="AP588" s="0"/>
      <c r="AQ588" s="0"/>
      <c r="AR588" s="0"/>
      <c r="AS588" s="0"/>
      <c r="AT588" s="38"/>
      <c r="AU588" s="38"/>
      <c r="AV588" s="38"/>
      <c r="AW588" s="38"/>
      <c r="AX588" s="38"/>
    </row>
    <row r="589" customFormat="false" ht="16" hidden="false" customHeight="false" outlineLevel="0" collapsed="false">
      <c r="AE589" s="42"/>
      <c r="AF589" s="0"/>
      <c r="AG589" s="0"/>
      <c r="AH589" s="0"/>
      <c r="AI589" s="0"/>
      <c r="AJ589" s="0"/>
      <c r="AK589" s="0"/>
      <c r="AL589" s="0"/>
      <c r="AM589" s="0" t="e">
        <f aca="false">(AL589-AL588)/AL589*100</f>
        <v>#DIV/0!</v>
      </c>
      <c r="AN589" s="0" t="e">
        <f aca="false">(AK589-AK588)/AK589*100</f>
        <v>#DIV/0!</v>
      </c>
      <c r="AO589" s="0"/>
      <c r="AP589" s="0"/>
      <c r="AQ589" s="0"/>
      <c r="AR589" s="0"/>
      <c r="AS589" s="0"/>
      <c r="AT589" s="38"/>
      <c r="AU589" s="38"/>
      <c r="AV589" s="38"/>
      <c r="AW589" s="38"/>
      <c r="AX589" s="38"/>
    </row>
    <row r="590" customFormat="false" ht="16" hidden="false" customHeight="false" outlineLevel="0" collapsed="false">
      <c r="AE590" s="42"/>
      <c r="AF590" s="0"/>
      <c r="AG590" s="0"/>
      <c r="AH590" s="0"/>
      <c r="AI590" s="0"/>
      <c r="AJ590" s="0"/>
      <c r="AK590" s="0"/>
      <c r="AL590" s="0"/>
      <c r="AM590" s="0" t="e">
        <f aca="false">(AL590-AL589)/AL590*100</f>
        <v>#DIV/0!</v>
      </c>
      <c r="AN590" s="0" t="e">
        <f aca="false">(AK590-AK589)/AK590*100</f>
        <v>#DIV/0!</v>
      </c>
      <c r="AO590" s="0"/>
      <c r="AP590" s="0"/>
      <c r="AQ590" s="0"/>
      <c r="AR590" s="0"/>
      <c r="AS590" s="0"/>
      <c r="AT590" s="38"/>
      <c r="AU590" s="38"/>
      <c r="AV590" s="38"/>
      <c r="AW590" s="38"/>
      <c r="AX590" s="38"/>
    </row>
    <row r="591" customFormat="false" ht="16" hidden="false" customHeight="false" outlineLevel="0" collapsed="false">
      <c r="AE591" s="42"/>
      <c r="AF591" s="0"/>
      <c r="AG591" s="0"/>
      <c r="AH591" s="0"/>
      <c r="AI591" s="0"/>
      <c r="AJ591" s="0"/>
      <c r="AK591" s="0"/>
      <c r="AL591" s="0"/>
      <c r="AM591" s="0" t="e">
        <f aca="false">(AL591-AL590)/AL591*100</f>
        <v>#DIV/0!</v>
      </c>
      <c r="AN591" s="0" t="e">
        <f aca="false">(AK591-AK590)/AK591*100</f>
        <v>#DIV/0!</v>
      </c>
      <c r="AO591" s="0"/>
      <c r="AP591" s="0"/>
      <c r="AQ591" s="0"/>
      <c r="AR591" s="0"/>
      <c r="AS591" s="0"/>
      <c r="AT591" s="38"/>
      <c r="AU591" s="38"/>
      <c r="AV591" s="38"/>
      <c r="AW591" s="38"/>
      <c r="AX591" s="38"/>
    </row>
    <row r="592" customFormat="false" ht="16" hidden="false" customHeight="false" outlineLevel="0" collapsed="false">
      <c r="AE592" s="42"/>
      <c r="AF592" s="0"/>
      <c r="AG592" s="0"/>
      <c r="AH592" s="0"/>
      <c r="AI592" s="0"/>
      <c r="AJ592" s="0"/>
      <c r="AK592" s="0"/>
      <c r="AL592" s="0"/>
      <c r="AM592" s="0" t="e">
        <f aca="false">(AL592-AL591)/AL592*100</f>
        <v>#DIV/0!</v>
      </c>
      <c r="AN592" s="0" t="e">
        <f aca="false">(AK592-AK591)/AK592*100</f>
        <v>#DIV/0!</v>
      </c>
      <c r="AO592" s="0"/>
      <c r="AP592" s="0"/>
      <c r="AQ592" s="0"/>
      <c r="AR592" s="0"/>
      <c r="AS592" s="0"/>
      <c r="AT592" s="38"/>
      <c r="AU592" s="38"/>
      <c r="AV592" s="38"/>
      <c r="AW592" s="38"/>
      <c r="AX592" s="38"/>
    </row>
    <row r="593" customFormat="false" ht="16" hidden="false" customHeight="false" outlineLevel="0" collapsed="false">
      <c r="AE593" s="42"/>
      <c r="AF593" s="0"/>
      <c r="AG593" s="0"/>
      <c r="AH593" s="0"/>
      <c r="AI593" s="0"/>
      <c r="AJ593" s="0"/>
      <c r="AK593" s="0"/>
      <c r="AL593" s="0"/>
      <c r="AM593" s="0" t="e">
        <f aca="false">(AL593-AL592)/AL593*100</f>
        <v>#DIV/0!</v>
      </c>
      <c r="AN593" s="0" t="e">
        <f aca="false">(AK593-AK592)/AK593*100</f>
        <v>#DIV/0!</v>
      </c>
      <c r="AO593" s="0"/>
      <c r="AP593" s="0"/>
      <c r="AQ593" s="0"/>
      <c r="AR593" s="0"/>
      <c r="AS593" s="0"/>
      <c r="AT593" s="38"/>
      <c r="AU593" s="38"/>
      <c r="AV593" s="38"/>
      <c r="AW593" s="38"/>
      <c r="AX593" s="38"/>
    </row>
    <row r="594" customFormat="false" ht="16" hidden="false" customHeight="false" outlineLevel="0" collapsed="false">
      <c r="AE594" s="42"/>
      <c r="AF594" s="0"/>
      <c r="AG594" s="0"/>
      <c r="AH594" s="0"/>
      <c r="AI594" s="0"/>
      <c r="AJ594" s="0"/>
      <c r="AK594" s="0"/>
      <c r="AL594" s="0"/>
      <c r="AM594" s="0" t="e">
        <f aca="false">(AL594-AL593)/AL594*100</f>
        <v>#DIV/0!</v>
      </c>
      <c r="AN594" s="0" t="e">
        <f aca="false">(AK594-AK593)/AK594*100</f>
        <v>#DIV/0!</v>
      </c>
      <c r="AO594" s="0"/>
      <c r="AP594" s="0"/>
      <c r="AQ594" s="0"/>
      <c r="AR594" s="0"/>
      <c r="AS594" s="0"/>
      <c r="AT594" s="38"/>
      <c r="AU594" s="38"/>
      <c r="AV594" s="38"/>
      <c r="AW594" s="38"/>
      <c r="AX594" s="38"/>
    </row>
    <row r="595" customFormat="false" ht="16" hidden="false" customHeight="false" outlineLevel="0" collapsed="false">
      <c r="AE595" s="42"/>
      <c r="AF595" s="0"/>
      <c r="AG595" s="0"/>
      <c r="AH595" s="0"/>
      <c r="AI595" s="0"/>
      <c r="AJ595" s="0"/>
      <c r="AK595" s="0"/>
      <c r="AL595" s="0"/>
      <c r="AM595" s="0" t="e">
        <f aca="false">(AL595-AL594)/AL595*100</f>
        <v>#DIV/0!</v>
      </c>
      <c r="AN595" s="0" t="e">
        <f aca="false">(AK595-AK594)/AK595*100</f>
        <v>#DIV/0!</v>
      </c>
      <c r="AO595" s="0"/>
      <c r="AP595" s="0"/>
      <c r="AQ595" s="0"/>
      <c r="AR595" s="0"/>
      <c r="AS595" s="0"/>
      <c r="AT595" s="38"/>
      <c r="AU595" s="38"/>
      <c r="AV595" s="38"/>
      <c r="AW595" s="38"/>
      <c r="AX595" s="38"/>
    </row>
    <row r="596" customFormat="false" ht="16" hidden="false" customHeight="false" outlineLevel="0" collapsed="false">
      <c r="AE596" s="42"/>
      <c r="AF596" s="0"/>
      <c r="AG596" s="0"/>
      <c r="AH596" s="0"/>
      <c r="AI596" s="0"/>
      <c r="AJ596" s="0"/>
      <c r="AK596" s="0"/>
      <c r="AL596" s="0"/>
      <c r="AM596" s="0" t="e">
        <f aca="false">(AL596-AL595)/AL596*100</f>
        <v>#DIV/0!</v>
      </c>
      <c r="AN596" s="0" t="e">
        <f aca="false">(AK596-AK595)/AK596*100</f>
        <v>#DIV/0!</v>
      </c>
      <c r="AO596" s="0"/>
      <c r="AP596" s="0"/>
      <c r="AQ596" s="0"/>
      <c r="AR596" s="0"/>
      <c r="AS596" s="0"/>
      <c r="AT596" s="38"/>
      <c r="AU596" s="38"/>
      <c r="AV596" s="38"/>
      <c r="AW596" s="38"/>
      <c r="AX596" s="38"/>
    </row>
    <row r="597" customFormat="false" ht="16" hidden="false" customHeight="false" outlineLevel="0" collapsed="false">
      <c r="AE597" s="42"/>
      <c r="AF597" s="0"/>
      <c r="AG597" s="0"/>
      <c r="AH597" s="0"/>
      <c r="AI597" s="0"/>
      <c r="AJ597" s="0"/>
      <c r="AK597" s="0"/>
      <c r="AL597" s="0"/>
      <c r="AM597" s="0" t="e">
        <f aca="false">(AL597-AL596)/AL597*100</f>
        <v>#DIV/0!</v>
      </c>
      <c r="AN597" s="0" t="e">
        <f aca="false">(AK597-AK596)/AK597*100</f>
        <v>#DIV/0!</v>
      </c>
      <c r="AO597" s="0"/>
      <c r="AP597" s="0"/>
      <c r="AQ597" s="0"/>
      <c r="AR597" s="0"/>
      <c r="AS597" s="0"/>
      <c r="AT597" s="38"/>
      <c r="AU597" s="38"/>
      <c r="AV597" s="38"/>
      <c r="AW597" s="38"/>
      <c r="AX597" s="38"/>
    </row>
    <row r="598" customFormat="false" ht="16" hidden="false" customHeight="false" outlineLevel="0" collapsed="false">
      <c r="AE598" s="42"/>
      <c r="AF598" s="0"/>
      <c r="AG598" s="0"/>
      <c r="AH598" s="0"/>
      <c r="AI598" s="0"/>
      <c r="AJ598" s="0"/>
      <c r="AK598" s="0"/>
      <c r="AL598" s="0"/>
      <c r="AM598" s="0" t="e">
        <f aca="false">(AL598-AL597)/AL598*100</f>
        <v>#DIV/0!</v>
      </c>
      <c r="AN598" s="0" t="e">
        <f aca="false">(AK598-AK597)/AK598*100</f>
        <v>#DIV/0!</v>
      </c>
      <c r="AO598" s="0"/>
      <c r="AP598" s="0"/>
      <c r="AQ598" s="0"/>
      <c r="AR598" s="0"/>
      <c r="AS598" s="0"/>
      <c r="AT598" s="38"/>
      <c r="AU598" s="38"/>
      <c r="AV598" s="38"/>
      <c r="AW598" s="38"/>
      <c r="AX598" s="38"/>
    </row>
    <row r="599" customFormat="false" ht="16" hidden="false" customHeight="false" outlineLevel="0" collapsed="false">
      <c r="AE599" s="42"/>
      <c r="AF599" s="0"/>
      <c r="AG599" s="0"/>
      <c r="AH599" s="0"/>
      <c r="AI599" s="0"/>
      <c r="AJ599" s="0"/>
      <c r="AK599" s="0"/>
      <c r="AL599" s="0"/>
      <c r="AM599" s="0" t="e">
        <f aca="false">(AL599-AL598)/AL599*100</f>
        <v>#DIV/0!</v>
      </c>
      <c r="AN599" s="0" t="e">
        <f aca="false">(AK599-AK598)/AK599*100</f>
        <v>#DIV/0!</v>
      </c>
      <c r="AO599" s="0"/>
      <c r="AP599" s="0"/>
      <c r="AQ599" s="0"/>
      <c r="AR599" s="0"/>
      <c r="AS599" s="0"/>
      <c r="AT599" s="38"/>
      <c r="AU599" s="38"/>
      <c r="AV599" s="38"/>
      <c r="AW599" s="38"/>
      <c r="AX599" s="38"/>
    </row>
    <row r="600" customFormat="false" ht="16" hidden="false" customHeight="false" outlineLevel="0" collapsed="false">
      <c r="AE600" s="42"/>
      <c r="AF600" s="0"/>
      <c r="AG600" s="0"/>
      <c r="AH600" s="0"/>
      <c r="AI600" s="0"/>
      <c r="AJ600" s="0"/>
      <c r="AK600" s="0"/>
      <c r="AL600" s="0"/>
      <c r="AM600" s="0" t="e">
        <f aca="false">(AL600-AL599)/AL600*100</f>
        <v>#DIV/0!</v>
      </c>
      <c r="AN600" s="0" t="e">
        <f aca="false">(AK600-AK599)/AK600*100</f>
        <v>#DIV/0!</v>
      </c>
      <c r="AO600" s="0"/>
      <c r="AP600" s="0"/>
      <c r="AQ600" s="0"/>
      <c r="AR600" s="0"/>
      <c r="AS600" s="0"/>
      <c r="AT600" s="38"/>
      <c r="AU600" s="38"/>
      <c r="AV600" s="38"/>
      <c r="AW600" s="38"/>
      <c r="AX600" s="38"/>
    </row>
    <row r="601" customFormat="false" ht="16" hidden="false" customHeight="false" outlineLevel="0" collapsed="false">
      <c r="AE601" s="42"/>
      <c r="AF601" s="0"/>
      <c r="AG601" s="0"/>
      <c r="AH601" s="0"/>
      <c r="AI601" s="0"/>
      <c r="AJ601" s="0"/>
      <c r="AK601" s="0"/>
      <c r="AL601" s="0"/>
      <c r="AM601" s="0" t="e">
        <f aca="false">(AL601-AL600)/AL601*100</f>
        <v>#DIV/0!</v>
      </c>
      <c r="AN601" s="0" t="e">
        <f aca="false">(AK601-AK600)/AK601*100</f>
        <v>#DIV/0!</v>
      </c>
      <c r="AO601" s="0"/>
      <c r="AP601" s="0"/>
      <c r="AQ601" s="0"/>
      <c r="AR601" s="0"/>
      <c r="AS601" s="0"/>
      <c r="AT601" s="38"/>
      <c r="AU601" s="38"/>
      <c r="AV601" s="38"/>
      <c r="AW601" s="38"/>
      <c r="AX601" s="38"/>
    </row>
    <row r="602" customFormat="false" ht="16" hidden="false" customHeight="false" outlineLevel="0" collapsed="false">
      <c r="AE602" s="42"/>
      <c r="AF602" s="0"/>
      <c r="AG602" s="0"/>
      <c r="AH602" s="0"/>
      <c r="AI602" s="0"/>
      <c r="AJ602" s="0"/>
      <c r="AK602" s="0"/>
      <c r="AL602" s="0"/>
      <c r="AM602" s="0" t="e">
        <f aca="false">(AL602-AL601)/AL602*100</f>
        <v>#DIV/0!</v>
      </c>
      <c r="AN602" s="0" t="e">
        <f aca="false">(AK602-AK601)/AK602*100</f>
        <v>#DIV/0!</v>
      </c>
      <c r="AO602" s="0"/>
      <c r="AP602" s="0"/>
      <c r="AQ602" s="0"/>
      <c r="AR602" s="0"/>
      <c r="AS602" s="0"/>
      <c r="AT602" s="38"/>
      <c r="AU602" s="38"/>
      <c r="AV602" s="38"/>
      <c r="AW602" s="38"/>
      <c r="AX602" s="38"/>
    </row>
    <row r="603" customFormat="false" ht="16" hidden="false" customHeight="false" outlineLevel="0" collapsed="false">
      <c r="AE603" s="42"/>
      <c r="AF603" s="0"/>
      <c r="AG603" s="0"/>
      <c r="AH603" s="0"/>
      <c r="AI603" s="0"/>
      <c r="AJ603" s="0"/>
      <c r="AK603" s="0"/>
      <c r="AL603" s="0"/>
      <c r="AM603" s="0" t="e">
        <f aca="false">(AL603-AL602)/AL603*100</f>
        <v>#DIV/0!</v>
      </c>
      <c r="AN603" s="0" t="e">
        <f aca="false">(AK603-AK602)/AK603*100</f>
        <v>#DIV/0!</v>
      </c>
      <c r="AO603" s="0"/>
      <c r="AP603" s="0"/>
      <c r="AQ603" s="0"/>
      <c r="AR603" s="0"/>
      <c r="AS603" s="0"/>
      <c r="AT603" s="38"/>
      <c r="AU603" s="38"/>
      <c r="AV603" s="38"/>
      <c r="AW603" s="38"/>
      <c r="AX603" s="38"/>
    </row>
    <row r="604" customFormat="false" ht="16" hidden="false" customHeight="false" outlineLevel="0" collapsed="false">
      <c r="AE604" s="42"/>
      <c r="AF604" s="0"/>
      <c r="AG604" s="0"/>
      <c r="AH604" s="0"/>
      <c r="AI604" s="0"/>
      <c r="AJ604" s="0"/>
      <c r="AK604" s="0"/>
      <c r="AL604" s="0"/>
      <c r="AM604" s="0" t="e">
        <f aca="false">(AL604-AL603)/AL604*100</f>
        <v>#DIV/0!</v>
      </c>
      <c r="AN604" s="0" t="e">
        <f aca="false">(AK604-AK603)/AK604*100</f>
        <v>#DIV/0!</v>
      </c>
      <c r="AO604" s="0"/>
      <c r="AP604" s="0"/>
      <c r="AQ604" s="0"/>
      <c r="AR604" s="0"/>
      <c r="AS604" s="0"/>
      <c r="AT604" s="38"/>
      <c r="AU604" s="38"/>
      <c r="AV604" s="38"/>
      <c r="AW604" s="38"/>
      <c r="AX604" s="38"/>
    </row>
    <row r="605" customFormat="false" ht="16" hidden="false" customHeight="false" outlineLevel="0" collapsed="false">
      <c r="AE605" s="42"/>
      <c r="AF605" s="0"/>
      <c r="AG605" s="0"/>
      <c r="AH605" s="0"/>
      <c r="AI605" s="0"/>
      <c r="AJ605" s="0"/>
      <c r="AK605" s="0"/>
      <c r="AL605" s="0"/>
      <c r="AM605" s="0" t="e">
        <f aca="false">(AL605-AL604)/AL605*100</f>
        <v>#DIV/0!</v>
      </c>
      <c r="AN605" s="0" t="e">
        <f aca="false">(AK605-AK604)/AK605*100</f>
        <v>#DIV/0!</v>
      </c>
      <c r="AO605" s="0"/>
      <c r="AP605" s="0"/>
      <c r="AQ605" s="0"/>
      <c r="AR605" s="0"/>
      <c r="AS605" s="0"/>
      <c r="AT605" s="38"/>
      <c r="AU605" s="38"/>
      <c r="AV605" s="38"/>
      <c r="AW605" s="38"/>
      <c r="AX605" s="38"/>
    </row>
    <row r="606" customFormat="false" ht="16" hidden="false" customHeight="false" outlineLevel="0" collapsed="false">
      <c r="AE606" s="42"/>
      <c r="AF606" s="0"/>
      <c r="AG606" s="0"/>
      <c r="AH606" s="0"/>
      <c r="AI606" s="0"/>
      <c r="AJ606" s="0"/>
      <c r="AK606" s="0"/>
      <c r="AL606" s="0"/>
      <c r="AM606" s="0" t="e">
        <f aca="false">(AL606-AL605)/AL606*100</f>
        <v>#DIV/0!</v>
      </c>
      <c r="AN606" s="0" t="e">
        <f aca="false">(AK606-AK605)/AK606*100</f>
        <v>#DIV/0!</v>
      </c>
      <c r="AO606" s="0"/>
      <c r="AP606" s="0"/>
      <c r="AQ606" s="0"/>
      <c r="AR606" s="0"/>
      <c r="AS606" s="0"/>
      <c r="AT606" s="38"/>
      <c r="AU606" s="38"/>
      <c r="AV606" s="38"/>
      <c r="AW606" s="38"/>
      <c r="AX606" s="38"/>
    </row>
    <row r="607" customFormat="false" ht="16" hidden="false" customHeight="false" outlineLevel="0" collapsed="false">
      <c r="AE607" s="42"/>
      <c r="AF607" s="0"/>
      <c r="AG607" s="0"/>
      <c r="AH607" s="0"/>
      <c r="AI607" s="0"/>
      <c r="AJ607" s="0"/>
      <c r="AK607" s="0"/>
      <c r="AL607" s="0"/>
      <c r="AM607" s="0" t="e">
        <f aca="false">(AL607-AL606)/AL607*100</f>
        <v>#DIV/0!</v>
      </c>
      <c r="AN607" s="0" t="e">
        <f aca="false">(AK607-AK606)/AK607*100</f>
        <v>#DIV/0!</v>
      </c>
      <c r="AO607" s="0"/>
      <c r="AP607" s="0"/>
      <c r="AQ607" s="0"/>
      <c r="AR607" s="0"/>
      <c r="AS607" s="0"/>
      <c r="AT607" s="38"/>
      <c r="AU607" s="38"/>
      <c r="AV607" s="38"/>
      <c r="AW607" s="38"/>
      <c r="AX607" s="38"/>
    </row>
    <row r="608" customFormat="false" ht="16" hidden="false" customHeight="false" outlineLevel="0" collapsed="false">
      <c r="AE608" s="42"/>
      <c r="AF608" s="0"/>
      <c r="AG608" s="0"/>
      <c r="AH608" s="0"/>
      <c r="AI608" s="0"/>
      <c r="AJ608" s="0"/>
      <c r="AK608" s="0"/>
      <c r="AL608" s="0"/>
      <c r="AM608" s="0" t="e">
        <f aca="false">(AL608-AL607)/AL608*100</f>
        <v>#DIV/0!</v>
      </c>
      <c r="AN608" s="0" t="e">
        <f aca="false">(AK608-AK607)/AK608*100</f>
        <v>#DIV/0!</v>
      </c>
      <c r="AO608" s="0"/>
      <c r="AP608" s="0"/>
      <c r="AQ608" s="0"/>
      <c r="AR608" s="0"/>
      <c r="AS608" s="0"/>
      <c r="AT608" s="38"/>
      <c r="AU608" s="38"/>
      <c r="AV608" s="38"/>
      <c r="AW608" s="38"/>
      <c r="AX608" s="38"/>
    </row>
    <row r="609" customFormat="false" ht="16" hidden="false" customHeight="false" outlineLevel="0" collapsed="false">
      <c r="AE609" s="42"/>
      <c r="AF609" s="0"/>
      <c r="AG609" s="0"/>
      <c r="AH609" s="0"/>
      <c r="AI609" s="0"/>
      <c r="AJ609" s="0"/>
      <c r="AK609" s="0"/>
      <c r="AL609" s="0"/>
      <c r="AM609" s="0" t="e">
        <f aca="false">(AL609-AL608)/AL609*100</f>
        <v>#DIV/0!</v>
      </c>
      <c r="AN609" s="0" t="e">
        <f aca="false">(AK609-AK608)/AK609*100</f>
        <v>#DIV/0!</v>
      </c>
      <c r="AO609" s="0"/>
      <c r="AP609" s="0"/>
      <c r="AQ609" s="0"/>
      <c r="AR609" s="0"/>
      <c r="AS609" s="0"/>
      <c r="AT609" s="38"/>
      <c r="AU609" s="38"/>
      <c r="AV609" s="38"/>
      <c r="AW609" s="38"/>
      <c r="AX609" s="38"/>
    </row>
    <row r="610" customFormat="false" ht="16" hidden="false" customHeight="false" outlineLevel="0" collapsed="false">
      <c r="AE610" s="42"/>
      <c r="AF610" s="0"/>
      <c r="AG610" s="0"/>
      <c r="AH610" s="0"/>
      <c r="AI610" s="0"/>
      <c r="AJ610" s="0"/>
      <c r="AK610" s="0"/>
      <c r="AL610" s="0"/>
      <c r="AM610" s="0" t="e">
        <f aca="false">(AL610-AL609)/AL610*100</f>
        <v>#DIV/0!</v>
      </c>
      <c r="AN610" s="0" t="e">
        <f aca="false">(AK610-AK609)/AK610*100</f>
        <v>#DIV/0!</v>
      </c>
      <c r="AO610" s="0"/>
      <c r="AP610" s="0"/>
      <c r="AQ610" s="0"/>
      <c r="AR610" s="0"/>
      <c r="AS610" s="0"/>
      <c r="AT610" s="38"/>
      <c r="AU610" s="38"/>
      <c r="AV610" s="38"/>
      <c r="AW610" s="38"/>
      <c r="AX610" s="38"/>
    </row>
    <row r="611" customFormat="false" ht="16" hidden="false" customHeight="false" outlineLevel="0" collapsed="false">
      <c r="AE611" s="42"/>
      <c r="AF611" s="0"/>
      <c r="AG611" s="0"/>
      <c r="AH611" s="0"/>
      <c r="AI611" s="0"/>
      <c r="AJ611" s="0"/>
      <c r="AK611" s="0"/>
      <c r="AL611" s="0"/>
      <c r="AM611" s="0" t="e">
        <f aca="false">(AL611-AL610)/AL611*100</f>
        <v>#DIV/0!</v>
      </c>
      <c r="AN611" s="0" t="e">
        <f aca="false">(AK611-AK610)/AK611*100</f>
        <v>#DIV/0!</v>
      </c>
      <c r="AO611" s="0"/>
      <c r="AP611" s="0"/>
      <c r="AQ611" s="0"/>
      <c r="AR611" s="0"/>
      <c r="AS611" s="0"/>
      <c r="AT611" s="38"/>
      <c r="AU611" s="38"/>
      <c r="AV611" s="38"/>
      <c r="AW611" s="38"/>
      <c r="AX611" s="38"/>
    </row>
    <row r="612" customFormat="false" ht="16" hidden="false" customHeight="false" outlineLevel="0" collapsed="false">
      <c r="AE612" s="42"/>
      <c r="AF612" s="0"/>
      <c r="AG612" s="0"/>
      <c r="AH612" s="0"/>
      <c r="AI612" s="0"/>
      <c r="AJ612" s="0"/>
      <c r="AK612" s="0"/>
      <c r="AL612" s="0"/>
      <c r="AM612" s="0" t="e">
        <f aca="false">(AL612-AL611)/AL612*100</f>
        <v>#DIV/0!</v>
      </c>
      <c r="AN612" s="0" t="e">
        <f aca="false">(AK612-AK611)/AK612*100</f>
        <v>#DIV/0!</v>
      </c>
      <c r="AO612" s="0"/>
      <c r="AP612" s="0"/>
      <c r="AQ612" s="0"/>
      <c r="AR612" s="0"/>
      <c r="AS612" s="0"/>
      <c r="AT612" s="38"/>
      <c r="AU612" s="38"/>
      <c r="AV612" s="38"/>
      <c r="AW612" s="38"/>
      <c r="AX612" s="38"/>
    </row>
    <row r="613" customFormat="false" ht="16" hidden="false" customHeight="false" outlineLevel="0" collapsed="false">
      <c r="AE613" s="42"/>
      <c r="AF613" s="0"/>
      <c r="AG613" s="0"/>
      <c r="AH613" s="0"/>
      <c r="AI613" s="0"/>
      <c r="AJ613" s="0"/>
      <c r="AK613" s="0"/>
      <c r="AL613" s="0"/>
      <c r="AM613" s="0" t="e">
        <f aca="false">(AL613-AL612)/AL613*100</f>
        <v>#DIV/0!</v>
      </c>
      <c r="AN613" s="0" t="e">
        <f aca="false">(AK613-AK612)/AK613*100</f>
        <v>#DIV/0!</v>
      </c>
      <c r="AO613" s="0"/>
      <c r="AP613" s="0"/>
      <c r="AQ613" s="0"/>
      <c r="AR613" s="0"/>
      <c r="AS613" s="0"/>
      <c r="AT613" s="38"/>
      <c r="AU613" s="38"/>
      <c r="AV613" s="38"/>
      <c r="AW613" s="38"/>
      <c r="AX613" s="38"/>
    </row>
    <row r="614" customFormat="false" ht="16" hidden="false" customHeight="false" outlineLevel="0" collapsed="false">
      <c r="AE614" s="42"/>
      <c r="AF614" s="0"/>
      <c r="AG614" s="0"/>
      <c r="AH614" s="0"/>
      <c r="AI614" s="0"/>
      <c r="AJ614" s="0"/>
      <c r="AK614" s="0"/>
      <c r="AL614" s="0"/>
      <c r="AM614" s="0" t="e">
        <f aca="false">(AL614-AL613)/AL614*100</f>
        <v>#DIV/0!</v>
      </c>
      <c r="AN614" s="0" t="e">
        <f aca="false">(AK614-AK613)/AK614*100</f>
        <v>#DIV/0!</v>
      </c>
      <c r="AO614" s="0"/>
      <c r="AP614" s="0"/>
      <c r="AQ614" s="0"/>
      <c r="AR614" s="0"/>
      <c r="AS614" s="0"/>
      <c r="AT614" s="38"/>
      <c r="AU614" s="38"/>
      <c r="AV614" s="38"/>
      <c r="AW614" s="38"/>
      <c r="AX614" s="38"/>
    </row>
    <row r="615" customFormat="false" ht="16" hidden="false" customHeight="false" outlineLevel="0" collapsed="false">
      <c r="AE615" s="42"/>
      <c r="AF615" s="0"/>
      <c r="AG615" s="0"/>
      <c r="AH615" s="0"/>
      <c r="AI615" s="0"/>
      <c r="AJ615" s="0"/>
      <c r="AK615" s="0"/>
      <c r="AL615" s="0"/>
      <c r="AM615" s="0" t="e">
        <f aca="false">(AL615-AL614)/AL615*100</f>
        <v>#DIV/0!</v>
      </c>
      <c r="AN615" s="0" t="e">
        <f aca="false">(AK615-AK614)/AK615*100</f>
        <v>#DIV/0!</v>
      </c>
      <c r="AO615" s="0"/>
      <c r="AP615" s="0"/>
      <c r="AQ615" s="0"/>
      <c r="AR615" s="0"/>
      <c r="AS615" s="0"/>
      <c r="AT615" s="38"/>
      <c r="AU615" s="38"/>
      <c r="AV615" s="38"/>
      <c r="AW615" s="38"/>
      <c r="AX615" s="38"/>
    </row>
    <row r="616" customFormat="false" ht="16" hidden="false" customHeight="false" outlineLevel="0" collapsed="false">
      <c r="AE616" s="42"/>
      <c r="AF616" s="0"/>
      <c r="AG616" s="0"/>
      <c r="AH616" s="0"/>
      <c r="AI616" s="0"/>
      <c r="AJ616" s="0"/>
      <c r="AK616" s="0"/>
      <c r="AL616" s="0"/>
      <c r="AM616" s="0" t="e">
        <f aca="false">(AL616-AL615)/AL616*100</f>
        <v>#DIV/0!</v>
      </c>
      <c r="AN616" s="0" t="e">
        <f aca="false">(AK616-AK615)/AK616*100</f>
        <v>#DIV/0!</v>
      </c>
      <c r="AO616" s="0"/>
      <c r="AP616" s="0"/>
      <c r="AQ616" s="0"/>
      <c r="AR616" s="0"/>
      <c r="AS616" s="0"/>
      <c r="AT616" s="38"/>
      <c r="AU616" s="38"/>
      <c r="AV616" s="38"/>
      <c r="AW616" s="38"/>
      <c r="AX616" s="38"/>
    </row>
    <row r="617" customFormat="false" ht="16" hidden="false" customHeight="false" outlineLevel="0" collapsed="false">
      <c r="AE617" s="42"/>
      <c r="AF617" s="0"/>
      <c r="AG617" s="0"/>
      <c r="AH617" s="0"/>
      <c r="AI617" s="0"/>
      <c r="AJ617" s="0"/>
      <c r="AK617" s="0"/>
      <c r="AL617" s="0"/>
      <c r="AM617" s="0" t="e">
        <f aca="false">(AL617-AL616)/AL617*100</f>
        <v>#DIV/0!</v>
      </c>
      <c r="AN617" s="0" t="e">
        <f aca="false">(AK617-AK616)/AK617*100</f>
        <v>#DIV/0!</v>
      </c>
      <c r="AO617" s="0"/>
      <c r="AP617" s="0"/>
      <c r="AQ617" s="0"/>
      <c r="AR617" s="0"/>
      <c r="AS617" s="0"/>
      <c r="AT617" s="38"/>
      <c r="AU617" s="38"/>
      <c r="AV617" s="38"/>
      <c r="AW617" s="38"/>
      <c r="AX617" s="38"/>
    </row>
    <row r="618" customFormat="false" ht="16" hidden="false" customHeight="false" outlineLevel="0" collapsed="false">
      <c r="AE618" s="42"/>
      <c r="AF618" s="0"/>
      <c r="AG618" s="0"/>
      <c r="AH618" s="0"/>
      <c r="AI618" s="0"/>
      <c r="AJ618" s="0"/>
      <c r="AK618" s="0"/>
      <c r="AL618" s="0"/>
      <c r="AM618" s="0" t="e">
        <f aca="false">(AL618-AL617)/AL618*100</f>
        <v>#DIV/0!</v>
      </c>
      <c r="AN618" s="0" t="e">
        <f aca="false">(AK618-AK617)/AK618*100</f>
        <v>#DIV/0!</v>
      </c>
      <c r="AO618" s="0"/>
      <c r="AP618" s="0"/>
      <c r="AQ618" s="0"/>
      <c r="AR618" s="0"/>
      <c r="AS618" s="0"/>
      <c r="AT618" s="38"/>
      <c r="AU618" s="38"/>
      <c r="AV618" s="38"/>
      <c r="AW618" s="38"/>
      <c r="AX618" s="38"/>
    </row>
    <row r="619" customFormat="false" ht="16" hidden="false" customHeight="false" outlineLevel="0" collapsed="false">
      <c r="AE619" s="42"/>
      <c r="AF619" s="0"/>
      <c r="AG619" s="0"/>
      <c r="AH619" s="0"/>
      <c r="AI619" s="0"/>
      <c r="AJ619" s="0"/>
      <c r="AK619" s="0"/>
      <c r="AL619" s="0"/>
      <c r="AM619" s="0" t="e">
        <f aca="false">(AL619-AL618)/AL619*100</f>
        <v>#DIV/0!</v>
      </c>
      <c r="AN619" s="0" t="e">
        <f aca="false">(AK619-AK618)/AK619*100</f>
        <v>#DIV/0!</v>
      </c>
      <c r="AO619" s="0"/>
      <c r="AP619" s="0"/>
      <c r="AQ619" s="0"/>
      <c r="AR619" s="0"/>
      <c r="AS619" s="0"/>
      <c r="AT619" s="38"/>
      <c r="AU619" s="38"/>
      <c r="AV619" s="38"/>
      <c r="AW619" s="38"/>
      <c r="AX619" s="38"/>
    </row>
    <row r="620" customFormat="false" ht="16" hidden="false" customHeight="false" outlineLevel="0" collapsed="false">
      <c r="AE620" s="42"/>
      <c r="AF620" s="0"/>
      <c r="AG620" s="0"/>
      <c r="AH620" s="0"/>
      <c r="AI620" s="0"/>
      <c r="AJ620" s="0"/>
      <c r="AK620" s="0"/>
      <c r="AL620" s="0"/>
      <c r="AM620" s="0" t="e">
        <f aca="false">(AL620-AL619)/AL620*100</f>
        <v>#DIV/0!</v>
      </c>
      <c r="AN620" s="0" t="e">
        <f aca="false">(AK620-AK619)/AK620*100</f>
        <v>#DIV/0!</v>
      </c>
      <c r="AO620" s="0"/>
      <c r="AP620" s="0"/>
      <c r="AQ620" s="0"/>
      <c r="AR620" s="0"/>
      <c r="AS620" s="0"/>
      <c r="AT620" s="38"/>
      <c r="AU620" s="38"/>
      <c r="AV620" s="38"/>
      <c r="AW620" s="38"/>
      <c r="AX620" s="38"/>
    </row>
    <row r="621" customFormat="false" ht="16" hidden="false" customHeight="false" outlineLevel="0" collapsed="false">
      <c r="AE621" s="42"/>
      <c r="AF621" s="0"/>
      <c r="AG621" s="0"/>
      <c r="AH621" s="0"/>
      <c r="AI621" s="0"/>
      <c r="AJ621" s="0"/>
      <c r="AK621" s="0"/>
      <c r="AL621" s="0"/>
      <c r="AM621" s="0" t="e">
        <f aca="false">(AL621-AL620)/AL621*100</f>
        <v>#DIV/0!</v>
      </c>
      <c r="AN621" s="0" t="e">
        <f aca="false">(AK621-AK620)/AK621*100</f>
        <v>#DIV/0!</v>
      </c>
      <c r="AO621" s="0"/>
      <c r="AP621" s="0"/>
      <c r="AQ621" s="0"/>
      <c r="AR621" s="0"/>
      <c r="AS621" s="0"/>
      <c r="AT621" s="38"/>
      <c r="AU621" s="38"/>
      <c r="AV621" s="38"/>
      <c r="AW621" s="38"/>
      <c r="AX621" s="38"/>
    </row>
    <row r="622" customFormat="false" ht="16" hidden="false" customHeight="false" outlineLevel="0" collapsed="false">
      <c r="AE622" s="42"/>
      <c r="AF622" s="0"/>
      <c r="AG622" s="0"/>
      <c r="AH622" s="0"/>
      <c r="AI622" s="0"/>
      <c r="AJ622" s="0"/>
      <c r="AK622" s="0"/>
      <c r="AL622" s="0"/>
      <c r="AM622" s="0" t="e">
        <f aca="false">(AL622-AL621)/AL622*100</f>
        <v>#DIV/0!</v>
      </c>
      <c r="AN622" s="0" t="e">
        <f aca="false">(AK622-AK621)/AK622*100</f>
        <v>#DIV/0!</v>
      </c>
      <c r="AO622" s="0"/>
      <c r="AP622" s="0"/>
      <c r="AQ622" s="0"/>
      <c r="AR622" s="0"/>
      <c r="AS622" s="0"/>
      <c r="AT622" s="38"/>
      <c r="AU622" s="38"/>
      <c r="AV622" s="38"/>
      <c r="AW622" s="38"/>
      <c r="AX622" s="38"/>
    </row>
    <row r="623" customFormat="false" ht="16" hidden="false" customHeight="false" outlineLevel="0" collapsed="false">
      <c r="AE623" s="42"/>
      <c r="AF623" s="0"/>
      <c r="AG623" s="0"/>
      <c r="AH623" s="0"/>
      <c r="AI623" s="0"/>
      <c r="AJ623" s="0"/>
      <c r="AK623" s="0"/>
      <c r="AL623" s="0"/>
      <c r="AM623" s="0" t="e">
        <f aca="false">(AL623-AL622)/AL623*100</f>
        <v>#DIV/0!</v>
      </c>
      <c r="AN623" s="0" t="e">
        <f aca="false">(AK623-AK622)/AK623*100</f>
        <v>#DIV/0!</v>
      </c>
      <c r="AO623" s="0"/>
      <c r="AP623" s="0"/>
      <c r="AQ623" s="0"/>
      <c r="AR623" s="0"/>
      <c r="AS623" s="0"/>
      <c r="AT623" s="38"/>
      <c r="AU623" s="38"/>
      <c r="AV623" s="38"/>
      <c r="AW623" s="38"/>
      <c r="AX623" s="38"/>
    </row>
    <row r="624" customFormat="false" ht="16" hidden="false" customHeight="false" outlineLevel="0" collapsed="false">
      <c r="AE624" s="42"/>
      <c r="AF624" s="0"/>
      <c r="AG624" s="0"/>
      <c r="AH624" s="0"/>
      <c r="AI624" s="0"/>
      <c r="AJ624" s="0"/>
      <c r="AK624" s="0"/>
      <c r="AL624" s="0"/>
      <c r="AM624" s="0" t="e">
        <f aca="false">(AL624-AL623)/AL624*100</f>
        <v>#DIV/0!</v>
      </c>
      <c r="AN624" s="0" t="e">
        <f aca="false">(AK624-AK623)/AK624*100</f>
        <v>#DIV/0!</v>
      </c>
      <c r="AO624" s="0"/>
      <c r="AP624" s="0"/>
      <c r="AQ624" s="0"/>
      <c r="AR624" s="0"/>
      <c r="AS624" s="0"/>
      <c r="AT624" s="38"/>
      <c r="AU624" s="38"/>
      <c r="AV624" s="38"/>
      <c r="AW624" s="38"/>
      <c r="AX624" s="38"/>
    </row>
    <row r="625" customFormat="false" ht="16" hidden="false" customHeight="false" outlineLevel="0" collapsed="false">
      <c r="AE625" s="42"/>
      <c r="AF625" s="0"/>
      <c r="AG625" s="0"/>
      <c r="AH625" s="0"/>
      <c r="AI625" s="0"/>
      <c r="AJ625" s="0"/>
      <c r="AK625" s="0"/>
      <c r="AL625" s="0"/>
      <c r="AM625" s="0" t="e">
        <f aca="false">(AL625-AL624)/AL625*100</f>
        <v>#DIV/0!</v>
      </c>
      <c r="AN625" s="0" t="e">
        <f aca="false">(AK625-AK624)/AK625*100</f>
        <v>#DIV/0!</v>
      </c>
      <c r="AO625" s="0"/>
      <c r="AP625" s="0"/>
      <c r="AQ625" s="0"/>
      <c r="AR625" s="0"/>
      <c r="AS625" s="0"/>
      <c r="AT625" s="38"/>
      <c r="AU625" s="38"/>
      <c r="AV625" s="38"/>
      <c r="AW625" s="38"/>
      <c r="AX625" s="38"/>
    </row>
    <row r="626" customFormat="false" ht="16" hidden="false" customHeight="false" outlineLevel="0" collapsed="false">
      <c r="AE626" s="42"/>
      <c r="AF626" s="0"/>
      <c r="AG626" s="0"/>
      <c r="AH626" s="0"/>
      <c r="AI626" s="0"/>
      <c r="AJ626" s="0"/>
      <c r="AK626" s="0"/>
      <c r="AL626" s="0"/>
      <c r="AM626" s="0" t="e">
        <f aca="false">(AL626-AL625)/AL626*100</f>
        <v>#DIV/0!</v>
      </c>
      <c r="AN626" s="0" t="e">
        <f aca="false">(AK626-AK625)/AK626*100</f>
        <v>#DIV/0!</v>
      </c>
      <c r="AO626" s="0"/>
      <c r="AP626" s="0"/>
      <c r="AQ626" s="0"/>
      <c r="AR626" s="0"/>
      <c r="AS626" s="0"/>
      <c r="AT626" s="38"/>
      <c r="AU626" s="38"/>
      <c r="AV626" s="38"/>
      <c r="AW626" s="38"/>
      <c r="AX626" s="38"/>
    </row>
    <row r="627" customFormat="false" ht="16" hidden="false" customHeight="false" outlineLevel="0" collapsed="false">
      <c r="AE627" s="42"/>
      <c r="AF627" s="0"/>
      <c r="AG627" s="0"/>
      <c r="AH627" s="0"/>
      <c r="AI627" s="0"/>
      <c r="AJ627" s="0"/>
      <c r="AK627" s="0"/>
      <c r="AL627" s="0"/>
      <c r="AM627" s="0" t="e">
        <f aca="false">(AL627-AL626)/AL627*100</f>
        <v>#DIV/0!</v>
      </c>
      <c r="AN627" s="0" t="e">
        <f aca="false">(AK627-AK626)/AK627*100</f>
        <v>#DIV/0!</v>
      </c>
      <c r="AO627" s="0"/>
      <c r="AP627" s="0"/>
      <c r="AQ627" s="0"/>
      <c r="AR627" s="0"/>
      <c r="AS627" s="0"/>
      <c r="AT627" s="38"/>
      <c r="AU627" s="38"/>
      <c r="AV627" s="38"/>
      <c r="AW627" s="38"/>
      <c r="AX627" s="38"/>
    </row>
    <row r="628" customFormat="false" ht="16" hidden="false" customHeight="false" outlineLevel="0" collapsed="false">
      <c r="AE628" s="42"/>
      <c r="AF628" s="0"/>
      <c r="AG628" s="0"/>
      <c r="AH628" s="0"/>
      <c r="AI628" s="0"/>
      <c r="AJ628" s="0"/>
      <c r="AK628" s="0"/>
      <c r="AL628" s="0"/>
      <c r="AM628" s="0" t="e">
        <f aca="false">(AL628-AL627)/AL628*100</f>
        <v>#DIV/0!</v>
      </c>
      <c r="AN628" s="0" t="e">
        <f aca="false">(AK628-AK627)/AK628*100</f>
        <v>#DIV/0!</v>
      </c>
      <c r="AO628" s="0"/>
      <c r="AP628" s="0"/>
      <c r="AQ628" s="0"/>
      <c r="AR628" s="0"/>
      <c r="AS628" s="0"/>
      <c r="AT628" s="38"/>
      <c r="AU628" s="38"/>
      <c r="AV628" s="38"/>
      <c r="AW628" s="38"/>
      <c r="AX628" s="38"/>
    </row>
    <row r="629" customFormat="false" ht="16" hidden="false" customHeight="false" outlineLevel="0" collapsed="false">
      <c r="AE629" s="42"/>
      <c r="AF629" s="0"/>
      <c r="AG629" s="0"/>
      <c r="AH629" s="0"/>
      <c r="AI629" s="0"/>
      <c r="AJ629" s="0"/>
      <c r="AK629" s="0"/>
      <c r="AL629" s="0"/>
      <c r="AM629" s="0" t="e">
        <f aca="false">(AL629-AL628)/AL629*100</f>
        <v>#DIV/0!</v>
      </c>
      <c r="AN629" s="0" t="e">
        <f aca="false">(AK629-AK628)/AK629*100</f>
        <v>#DIV/0!</v>
      </c>
      <c r="AO629" s="0"/>
      <c r="AP629" s="0"/>
      <c r="AQ629" s="0"/>
      <c r="AR629" s="0"/>
      <c r="AS629" s="0"/>
      <c r="AT629" s="38"/>
      <c r="AU629" s="38"/>
      <c r="AV629" s="38"/>
      <c r="AW629" s="38"/>
      <c r="AX629" s="38"/>
    </row>
    <row r="630" customFormat="false" ht="16" hidden="false" customHeight="false" outlineLevel="0" collapsed="false">
      <c r="AE630" s="42"/>
      <c r="AF630" s="0"/>
      <c r="AG630" s="0"/>
      <c r="AH630" s="0"/>
      <c r="AI630" s="0"/>
      <c r="AJ630" s="0"/>
      <c r="AK630" s="0"/>
      <c r="AL630" s="0"/>
      <c r="AM630" s="0" t="e">
        <f aca="false">(AL630-AL629)/AL630*100</f>
        <v>#DIV/0!</v>
      </c>
      <c r="AN630" s="0" t="e">
        <f aca="false">(AK630-AK629)/AK630*100</f>
        <v>#DIV/0!</v>
      </c>
      <c r="AO630" s="0"/>
      <c r="AP630" s="0"/>
      <c r="AQ630" s="0"/>
      <c r="AR630" s="0"/>
      <c r="AS630" s="0"/>
      <c r="AT630" s="38"/>
      <c r="AU630" s="38"/>
      <c r="AV630" s="38"/>
      <c r="AW630" s="38"/>
      <c r="AX630" s="38"/>
    </row>
    <row r="631" customFormat="false" ht="16" hidden="false" customHeight="false" outlineLevel="0" collapsed="false">
      <c r="AE631" s="42"/>
      <c r="AF631" s="0"/>
      <c r="AG631" s="0"/>
      <c r="AH631" s="0"/>
      <c r="AI631" s="0"/>
      <c r="AJ631" s="0"/>
      <c r="AK631" s="0"/>
      <c r="AL631" s="0"/>
      <c r="AM631" s="0" t="e">
        <f aca="false">(AL631-AL630)/AL631*100</f>
        <v>#DIV/0!</v>
      </c>
      <c r="AN631" s="0" t="e">
        <f aca="false">(AK631-AK630)/AK631*100</f>
        <v>#DIV/0!</v>
      </c>
      <c r="AO631" s="0"/>
      <c r="AP631" s="0"/>
      <c r="AQ631" s="0"/>
      <c r="AR631" s="0"/>
      <c r="AS631" s="0"/>
      <c r="AT631" s="38"/>
      <c r="AU631" s="38"/>
      <c r="AV631" s="38"/>
      <c r="AW631" s="38"/>
      <c r="AX631" s="38"/>
    </row>
    <row r="632" customFormat="false" ht="16" hidden="false" customHeight="false" outlineLevel="0" collapsed="false">
      <c r="AE632" s="42"/>
      <c r="AF632" s="0"/>
      <c r="AG632" s="0"/>
      <c r="AH632" s="0"/>
      <c r="AI632" s="0"/>
      <c r="AJ632" s="0"/>
      <c r="AK632" s="0"/>
      <c r="AL632" s="0"/>
      <c r="AM632" s="0" t="e">
        <f aca="false">(AL632-AL631)/AL632*100</f>
        <v>#DIV/0!</v>
      </c>
      <c r="AN632" s="0" t="e">
        <f aca="false">(AK632-AK631)/AK632*100</f>
        <v>#DIV/0!</v>
      </c>
      <c r="AO632" s="0"/>
      <c r="AP632" s="0"/>
      <c r="AQ632" s="0"/>
      <c r="AR632" s="0"/>
      <c r="AS632" s="0"/>
      <c r="AT632" s="38"/>
      <c r="AU632" s="38"/>
      <c r="AV632" s="38"/>
      <c r="AW632" s="38"/>
      <c r="AX632" s="38"/>
    </row>
    <row r="633" customFormat="false" ht="16" hidden="false" customHeight="false" outlineLevel="0" collapsed="false">
      <c r="AE633" s="42"/>
      <c r="AF633" s="0"/>
      <c r="AG633" s="0"/>
      <c r="AH633" s="0"/>
      <c r="AI633" s="0"/>
      <c r="AJ633" s="0"/>
      <c r="AK633" s="0"/>
      <c r="AL633" s="0"/>
      <c r="AM633" s="0" t="e">
        <f aca="false">(AL633-AL632)/AL633*100</f>
        <v>#DIV/0!</v>
      </c>
      <c r="AN633" s="0" t="e">
        <f aca="false">(AK633-AK632)/AK633*100</f>
        <v>#DIV/0!</v>
      </c>
      <c r="AO633" s="0"/>
      <c r="AP633" s="0"/>
      <c r="AQ633" s="0"/>
      <c r="AR633" s="0"/>
      <c r="AS633" s="0"/>
      <c r="AT633" s="38"/>
      <c r="AU633" s="38"/>
      <c r="AV633" s="38"/>
      <c r="AW633" s="38"/>
      <c r="AX633" s="38"/>
    </row>
    <row r="634" customFormat="false" ht="16" hidden="false" customHeight="false" outlineLevel="0" collapsed="false">
      <c r="AE634" s="42"/>
      <c r="AF634" s="0"/>
      <c r="AG634" s="0"/>
      <c r="AH634" s="0"/>
      <c r="AI634" s="0"/>
      <c r="AJ634" s="0"/>
      <c r="AK634" s="0"/>
      <c r="AL634" s="0"/>
      <c r="AM634" s="0" t="e">
        <f aca="false">(AL634-AL633)/AL634*100</f>
        <v>#DIV/0!</v>
      </c>
      <c r="AN634" s="0" t="e">
        <f aca="false">(AK634-AK633)/AK634*100</f>
        <v>#DIV/0!</v>
      </c>
      <c r="AO634" s="0"/>
      <c r="AP634" s="0"/>
      <c r="AQ634" s="0"/>
      <c r="AR634" s="0"/>
      <c r="AS634" s="0"/>
      <c r="AT634" s="38"/>
      <c r="AU634" s="38"/>
      <c r="AV634" s="38"/>
      <c r="AW634" s="38"/>
      <c r="AX634" s="38"/>
    </row>
    <row r="635" customFormat="false" ht="16" hidden="false" customHeight="false" outlineLevel="0" collapsed="false">
      <c r="AE635" s="42"/>
      <c r="AF635" s="0"/>
      <c r="AG635" s="0"/>
      <c r="AH635" s="0"/>
      <c r="AI635" s="0"/>
      <c r="AJ635" s="0"/>
      <c r="AK635" s="0"/>
      <c r="AL635" s="0"/>
      <c r="AM635" s="0" t="e">
        <f aca="false">(AL635-AL634)/AL635*100</f>
        <v>#DIV/0!</v>
      </c>
      <c r="AN635" s="0" t="e">
        <f aca="false">(AK635-AK634)/AK635*100</f>
        <v>#DIV/0!</v>
      </c>
      <c r="AO635" s="0"/>
      <c r="AP635" s="0"/>
      <c r="AQ635" s="0"/>
      <c r="AR635" s="0"/>
      <c r="AS635" s="0"/>
      <c r="AT635" s="38"/>
      <c r="AU635" s="38"/>
      <c r="AV635" s="38"/>
      <c r="AW635" s="38"/>
      <c r="AX635" s="38"/>
    </row>
    <row r="636" customFormat="false" ht="16" hidden="false" customHeight="false" outlineLevel="0" collapsed="false">
      <c r="AE636" s="42"/>
      <c r="AF636" s="0"/>
      <c r="AG636" s="0"/>
      <c r="AH636" s="0"/>
      <c r="AI636" s="0"/>
      <c r="AJ636" s="0"/>
      <c r="AK636" s="0"/>
      <c r="AL636" s="0"/>
      <c r="AM636" s="0" t="e">
        <f aca="false">(AL636-AL635)/AL636*100</f>
        <v>#DIV/0!</v>
      </c>
      <c r="AN636" s="0" t="e">
        <f aca="false">(AK636-AK635)/AK636*100</f>
        <v>#DIV/0!</v>
      </c>
      <c r="AO636" s="0"/>
      <c r="AP636" s="0"/>
      <c r="AQ636" s="0"/>
      <c r="AR636" s="0"/>
      <c r="AS636" s="0"/>
      <c r="AT636" s="38"/>
      <c r="AU636" s="38"/>
      <c r="AV636" s="38"/>
      <c r="AW636" s="38"/>
      <c r="AX636" s="38"/>
    </row>
    <row r="637" customFormat="false" ht="16" hidden="false" customHeight="false" outlineLevel="0" collapsed="false">
      <c r="AE637" s="42"/>
      <c r="AF637" s="0"/>
      <c r="AG637" s="0"/>
      <c r="AH637" s="0"/>
      <c r="AI637" s="0"/>
      <c r="AJ637" s="0"/>
      <c r="AK637" s="0"/>
      <c r="AL637" s="0"/>
      <c r="AM637" s="0" t="e">
        <f aca="false">(AL637-AL636)/AL637*100</f>
        <v>#DIV/0!</v>
      </c>
      <c r="AN637" s="0" t="e">
        <f aca="false">(AK637-AK636)/AK637*100</f>
        <v>#DIV/0!</v>
      </c>
      <c r="AO637" s="0"/>
      <c r="AP637" s="0"/>
      <c r="AQ637" s="0"/>
      <c r="AR637" s="0"/>
      <c r="AS637" s="0"/>
      <c r="AT637" s="38"/>
      <c r="AU637" s="38"/>
      <c r="AV637" s="38"/>
      <c r="AW637" s="38"/>
      <c r="AX637" s="38"/>
    </row>
    <row r="638" customFormat="false" ht="16" hidden="false" customHeight="false" outlineLevel="0" collapsed="false">
      <c r="AE638" s="42"/>
      <c r="AF638" s="0"/>
      <c r="AG638" s="0"/>
      <c r="AH638" s="0"/>
      <c r="AI638" s="0"/>
      <c r="AJ638" s="0"/>
      <c r="AK638" s="0"/>
      <c r="AL638" s="0"/>
      <c r="AM638" s="0" t="e">
        <f aca="false">(AL638-AL637)/AL638*100</f>
        <v>#DIV/0!</v>
      </c>
      <c r="AN638" s="0" t="e">
        <f aca="false">(AK638-AK637)/AK638*100</f>
        <v>#DIV/0!</v>
      </c>
      <c r="AO638" s="0"/>
      <c r="AP638" s="0"/>
      <c r="AQ638" s="0"/>
      <c r="AR638" s="0"/>
      <c r="AS638" s="0"/>
      <c r="AT638" s="38"/>
      <c r="AU638" s="38"/>
      <c r="AV638" s="38"/>
      <c r="AW638" s="38"/>
      <c r="AX638" s="38"/>
    </row>
    <row r="639" customFormat="false" ht="16" hidden="false" customHeight="false" outlineLevel="0" collapsed="false">
      <c r="AE639" s="42"/>
      <c r="AF639" s="0"/>
      <c r="AG639" s="0"/>
      <c r="AH639" s="0"/>
      <c r="AI639" s="0"/>
      <c r="AJ639" s="0"/>
      <c r="AK639" s="0"/>
      <c r="AL639" s="0"/>
      <c r="AM639" s="0" t="e">
        <f aca="false">(AL639-AL638)/AL639*100</f>
        <v>#DIV/0!</v>
      </c>
      <c r="AN639" s="0" t="e">
        <f aca="false">(AK639-AK638)/AK639*100</f>
        <v>#DIV/0!</v>
      </c>
      <c r="AO639" s="0"/>
      <c r="AP639" s="0"/>
      <c r="AQ639" s="0"/>
      <c r="AR639" s="0"/>
      <c r="AS639" s="0"/>
      <c r="AT639" s="38"/>
      <c r="AU639" s="38"/>
      <c r="AV639" s="38"/>
      <c r="AW639" s="38"/>
      <c r="AX639" s="38"/>
    </row>
    <row r="640" customFormat="false" ht="16" hidden="false" customHeight="false" outlineLevel="0" collapsed="false">
      <c r="AE640" s="42"/>
      <c r="AF640" s="0"/>
      <c r="AG640" s="0"/>
      <c r="AH640" s="0"/>
      <c r="AI640" s="0"/>
      <c r="AJ640" s="0"/>
      <c r="AK640" s="0"/>
      <c r="AL640" s="0"/>
      <c r="AM640" s="0" t="e">
        <f aca="false">(AL640-AL639)/AL640*100</f>
        <v>#DIV/0!</v>
      </c>
      <c r="AN640" s="0" t="e">
        <f aca="false">(AK640-AK639)/AK640*100</f>
        <v>#DIV/0!</v>
      </c>
      <c r="AO640" s="0"/>
      <c r="AP640" s="0"/>
      <c r="AQ640" s="0"/>
      <c r="AR640" s="0"/>
      <c r="AS640" s="0"/>
      <c r="AT640" s="38"/>
      <c r="AU640" s="38"/>
      <c r="AV640" s="38"/>
      <c r="AW640" s="38"/>
      <c r="AX640" s="38"/>
    </row>
    <row r="641" customFormat="false" ht="16" hidden="false" customHeight="false" outlineLevel="0" collapsed="false">
      <c r="AE641" s="42"/>
      <c r="AF641" s="0"/>
      <c r="AG641" s="0"/>
      <c r="AH641" s="0"/>
      <c r="AI641" s="0"/>
      <c r="AJ641" s="0"/>
      <c r="AK641" s="0"/>
      <c r="AL641" s="0"/>
      <c r="AM641" s="0" t="e">
        <f aca="false">(AL641-AL640)/AL641*100</f>
        <v>#DIV/0!</v>
      </c>
      <c r="AN641" s="0" t="e">
        <f aca="false">(AK641-AK640)/AK641*100</f>
        <v>#DIV/0!</v>
      </c>
      <c r="AO641" s="0"/>
      <c r="AP641" s="0"/>
      <c r="AQ641" s="0"/>
      <c r="AR641" s="0"/>
      <c r="AS641" s="0"/>
      <c r="AT641" s="38"/>
      <c r="AU641" s="38"/>
      <c r="AV641" s="38"/>
      <c r="AW641" s="38"/>
      <c r="AX641" s="38"/>
    </row>
    <row r="642" customFormat="false" ht="16" hidden="false" customHeight="false" outlineLevel="0" collapsed="false">
      <c r="AE642" s="42"/>
      <c r="AF642" s="0"/>
      <c r="AG642" s="0"/>
      <c r="AH642" s="0"/>
      <c r="AI642" s="0"/>
      <c r="AJ642" s="0"/>
      <c r="AK642" s="0"/>
      <c r="AL642" s="0"/>
      <c r="AM642" s="0" t="e">
        <f aca="false">(AL642-AL641)/AL642*100</f>
        <v>#DIV/0!</v>
      </c>
      <c r="AN642" s="0" t="e">
        <f aca="false">(AK642-AK641)/AK642*100</f>
        <v>#DIV/0!</v>
      </c>
      <c r="AO642" s="0"/>
      <c r="AP642" s="0"/>
      <c r="AQ642" s="0"/>
      <c r="AR642" s="0"/>
      <c r="AS642" s="0"/>
      <c r="AT642" s="38"/>
      <c r="AU642" s="38"/>
      <c r="AV642" s="38"/>
      <c r="AW642" s="38"/>
      <c r="AX642" s="38"/>
    </row>
    <row r="643" customFormat="false" ht="16" hidden="false" customHeight="false" outlineLevel="0" collapsed="false">
      <c r="AE643" s="42"/>
      <c r="AF643" s="0"/>
      <c r="AG643" s="0"/>
      <c r="AH643" s="0"/>
      <c r="AI643" s="0"/>
      <c r="AJ643" s="0"/>
      <c r="AK643" s="0"/>
      <c r="AL643" s="0"/>
      <c r="AM643" s="0" t="e">
        <f aca="false">(AL643-AL642)/AL643*100</f>
        <v>#DIV/0!</v>
      </c>
      <c r="AN643" s="0" t="e">
        <f aca="false">(AK643-AK642)/AK643*100</f>
        <v>#DIV/0!</v>
      </c>
      <c r="AO643" s="0"/>
      <c r="AP643" s="0"/>
      <c r="AQ643" s="0"/>
      <c r="AR643" s="0"/>
      <c r="AS643" s="0"/>
      <c r="AT643" s="38"/>
      <c r="AU643" s="38"/>
      <c r="AV643" s="38"/>
      <c r="AW643" s="38"/>
      <c r="AX643" s="38"/>
    </row>
    <row r="644" customFormat="false" ht="16" hidden="false" customHeight="false" outlineLevel="0" collapsed="false">
      <c r="AE644" s="42"/>
      <c r="AF644" s="0"/>
      <c r="AG644" s="0"/>
      <c r="AH644" s="0"/>
      <c r="AI644" s="0"/>
      <c r="AJ644" s="0"/>
      <c r="AK644" s="0"/>
      <c r="AL644" s="0"/>
      <c r="AM644" s="0" t="e">
        <f aca="false">(AL644-AL643)/AL644*100</f>
        <v>#DIV/0!</v>
      </c>
      <c r="AN644" s="0" t="e">
        <f aca="false">(AK644-AK643)/AK644*100</f>
        <v>#DIV/0!</v>
      </c>
      <c r="AO644" s="0"/>
      <c r="AP644" s="0"/>
      <c r="AQ644" s="0"/>
      <c r="AR644" s="0"/>
      <c r="AS644" s="0"/>
      <c r="AT644" s="38"/>
      <c r="AU644" s="38"/>
      <c r="AV644" s="38"/>
      <c r="AW644" s="38"/>
      <c r="AX644" s="38"/>
    </row>
    <row r="645" customFormat="false" ht="16" hidden="false" customHeight="false" outlineLevel="0" collapsed="false">
      <c r="AE645" s="42"/>
      <c r="AF645" s="0"/>
      <c r="AG645" s="0"/>
      <c r="AH645" s="0"/>
      <c r="AI645" s="0"/>
      <c r="AJ645" s="0"/>
      <c r="AK645" s="0"/>
      <c r="AL645" s="0"/>
      <c r="AM645" s="0" t="e">
        <f aca="false">(AL645-AL644)/AL645*100</f>
        <v>#DIV/0!</v>
      </c>
      <c r="AN645" s="0" t="e">
        <f aca="false">(AK645-AK644)/AK645*100</f>
        <v>#DIV/0!</v>
      </c>
      <c r="AO645" s="0"/>
      <c r="AP645" s="0"/>
      <c r="AQ645" s="0"/>
      <c r="AR645" s="0"/>
      <c r="AS645" s="0"/>
      <c r="AT645" s="38"/>
      <c r="AU645" s="38"/>
      <c r="AV645" s="38"/>
      <c r="AW645" s="38"/>
      <c r="AX645" s="38"/>
    </row>
    <row r="646" customFormat="false" ht="16" hidden="false" customHeight="false" outlineLevel="0" collapsed="false">
      <c r="AE646" s="42"/>
      <c r="AF646" s="0"/>
      <c r="AG646" s="0"/>
      <c r="AH646" s="0"/>
      <c r="AI646" s="0"/>
      <c r="AJ646" s="0"/>
      <c r="AK646" s="0"/>
      <c r="AL646" s="0"/>
      <c r="AM646" s="0" t="e">
        <f aca="false">(AL646-AL645)/AL646*100</f>
        <v>#DIV/0!</v>
      </c>
      <c r="AN646" s="0" t="e">
        <f aca="false">(AK646-AK645)/AK646*100</f>
        <v>#DIV/0!</v>
      </c>
      <c r="AO646" s="0"/>
      <c r="AP646" s="0"/>
      <c r="AQ646" s="0"/>
      <c r="AR646" s="0"/>
      <c r="AS646" s="0"/>
      <c r="AT646" s="38"/>
      <c r="AU646" s="38"/>
      <c r="AV646" s="38"/>
      <c r="AW646" s="38"/>
      <c r="AX646" s="38"/>
    </row>
    <row r="647" customFormat="false" ht="16" hidden="false" customHeight="false" outlineLevel="0" collapsed="false">
      <c r="AE647" s="42"/>
      <c r="AF647" s="0"/>
      <c r="AG647" s="0"/>
      <c r="AH647" s="0"/>
      <c r="AI647" s="0"/>
      <c r="AJ647" s="0"/>
      <c r="AK647" s="0"/>
      <c r="AL647" s="0"/>
      <c r="AM647" s="0" t="e">
        <f aca="false">(AL647-AL646)/AL647*100</f>
        <v>#DIV/0!</v>
      </c>
      <c r="AN647" s="0" t="e">
        <f aca="false">(AK647-AK646)/AK647*100</f>
        <v>#DIV/0!</v>
      </c>
      <c r="AO647" s="0"/>
      <c r="AP647" s="0"/>
      <c r="AQ647" s="0"/>
      <c r="AR647" s="0"/>
      <c r="AS647" s="0"/>
      <c r="AT647" s="38"/>
      <c r="AU647" s="38"/>
      <c r="AV647" s="38"/>
      <c r="AW647" s="38"/>
      <c r="AX647" s="38"/>
    </row>
    <row r="648" customFormat="false" ht="16" hidden="false" customHeight="false" outlineLevel="0" collapsed="false">
      <c r="AE648" s="42"/>
      <c r="AF648" s="0"/>
      <c r="AG648" s="0"/>
      <c r="AH648" s="0"/>
      <c r="AI648" s="0"/>
      <c r="AJ648" s="0"/>
      <c r="AK648" s="0"/>
      <c r="AL648" s="0"/>
      <c r="AM648" s="0" t="e">
        <f aca="false">(AL648-AL647)/AL648*100</f>
        <v>#DIV/0!</v>
      </c>
      <c r="AN648" s="0" t="e">
        <f aca="false">(AK648-AK647)/AK648*100</f>
        <v>#DIV/0!</v>
      </c>
      <c r="AO648" s="0"/>
      <c r="AP648" s="0"/>
      <c r="AQ648" s="0"/>
      <c r="AR648" s="0"/>
      <c r="AS648" s="0"/>
      <c r="AT648" s="38"/>
      <c r="AU648" s="38"/>
      <c r="AV648" s="38"/>
      <c r="AW648" s="38"/>
      <c r="AX648" s="38"/>
    </row>
    <row r="649" customFormat="false" ht="16" hidden="false" customHeight="false" outlineLevel="0" collapsed="false">
      <c r="AE649" s="42"/>
      <c r="AF649" s="0"/>
      <c r="AG649" s="0"/>
      <c r="AH649" s="0"/>
      <c r="AI649" s="0"/>
      <c r="AJ649" s="0"/>
      <c r="AK649" s="0"/>
      <c r="AL649" s="0"/>
      <c r="AM649" s="0" t="e">
        <f aca="false">(AL649-AL648)/AL649*100</f>
        <v>#DIV/0!</v>
      </c>
      <c r="AN649" s="0" t="e">
        <f aca="false">(AK649-AK648)/AK649*100</f>
        <v>#DIV/0!</v>
      </c>
      <c r="AO649" s="0"/>
      <c r="AP649" s="0"/>
      <c r="AQ649" s="0"/>
      <c r="AR649" s="0"/>
      <c r="AS649" s="0"/>
      <c r="AT649" s="38"/>
      <c r="AU649" s="38"/>
      <c r="AV649" s="38"/>
      <c r="AW649" s="38"/>
      <c r="AX649" s="38"/>
    </row>
    <row r="650" customFormat="false" ht="16" hidden="false" customHeight="false" outlineLevel="0" collapsed="false">
      <c r="AE650" s="42"/>
      <c r="AF650" s="0"/>
      <c r="AG650" s="0"/>
      <c r="AH650" s="0"/>
      <c r="AI650" s="0"/>
      <c r="AJ650" s="0"/>
      <c r="AK650" s="0"/>
      <c r="AL650" s="0"/>
      <c r="AM650" s="0" t="e">
        <f aca="false">(AL650-AL649)/AL650*100</f>
        <v>#DIV/0!</v>
      </c>
      <c r="AN650" s="0" t="e">
        <f aca="false">(AK650-AK649)/AK650*100</f>
        <v>#DIV/0!</v>
      </c>
      <c r="AO650" s="0"/>
      <c r="AP650" s="0"/>
      <c r="AQ650" s="0"/>
      <c r="AR650" s="0"/>
      <c r="AS650" s="0"/>
      <c r="AT650" s="38"/>
      <c r="AU650" s="38"/>
      <c r="AV650" s="38"/>
      <c r="AW650" s="38"/>
      <c r="AX650" s="38"/>
    </row>
    <row r="651" customFormat="false" ht="16" hidden="false" customHeight="false" outlineLevel="0" collapsed="false">
      <c r="AE651" s="42"/>
      <c r="AF651" s="0"/>
      <c r="AG651" s="0"/>
      <c r="AH651" s="0"/>
      <c r="AI651" s="0"/>
      <c r="AJ651" s="0"/>
      <c r="AK651" s="0"/>
      <c r="AL651" s="0"/>
      <c r="AM651" s="0" t="e">
        <f aca="false">(AL651-AL650)/AL651*100</f>
        <v>#DIV/0!</v>
      </c>
      <c r="AN651" s="0" t="e">
        <f aca="false">(AK651-AK650)/AK651*100</f>
        <v>#DIV/0!</v>
      </c>
      <c r="AO651" s="0"/>
      <c r="AP651" s="0"/>
      <c r="AQ651" s="0"/>
      <c r="AR651" s="0"/>
      <c r="AS651" s="0"/>
      <c r="AT651" s="38"/>
      <c r="AU651" s="38"/>
      <c r="AV651" s="38"/>
      <c r="AW651" s="38"/>
      <c r="AX651" s="38"/>
    </row>
    <row r="652" customFormat="false" ht="16" hidden="false" customHeight="false" outlineLevel="0" collapsed="false">
      <c r="AE652" s="42"/>
      <c r="AF652" s="0"/>
      <c r="AG652" s="0"/>
      <c r="AH652" s="0"/>
      <c r="AI652" s="0"/>
      <c r="AJ652" s="0"/>
      <c r="AK652" s="0"/>
      <c r="AL652" s="0"/>
      <c r="AM652" s="0" t="e">
        <f aca="false">(AL652-AL651)/AL652*100</f>
        <v>#DIV/0!</v>
      </c>
      <c r="AN652" s="0" t="e">
        <f aca="false">(AK652-AK651)/AK652*100</f>
        <v>#DIV/0!</v>
      </c>
      <c r="AO652" s="0"/>
      <c r="AP652" s="0"/>
      <c r="AQ652" s="0"/>
      <c r="AR652" s="0"/>
      <c r="AS652" s="0"/>
      <c r="AT652" s="38"/>
      <c r="AU652" s="38"/>
      <c r="AV652" s="38"/>
      <c r="AW652" s="38"/>
      <c r="AX652" s="38"/>
    </row>
    <row r="653" customFormat="false" ht="16" hidden="false" customHeight="false" outlineLevel="0" collapsed="false">
      <c r="AE653" s="42"/>
      <c r="AF653" s="0"/>
      <c r="AG653" s="0"/>
      <c r="AH653" s="0"/>
      <c r="AI653" s="0"/>
      <c r="AJ653" s="0"/>
      <c r="AK653" s="0"/>
      <c r="AL653" s="0"/>
      <c r="AM653" s="0" t="e">
        <f aca="false">(AL653-AL652)/AL653*100</f>
        <v>#DIV/0!</v>
      </c>
      <c r="AN653" s="0" t="e">
        <f aca="false">(AK653-AK652)/AK653*100</f>
        <v>#DIV/0!</v>
      </c>
      <c r="AO653" s="0"/>
      <c r="AP653" s="0"/>
      <c r="AQ653" s="0"/>
      <c r="AR653" s="0"/>
      <c r="AS653" s="0"/>
      <c r="AT653" s="38"/>
      <c r="AU653" s="38"/>
      <c r="AV653" s="38"/>
      <c r="AW653" s="38"/>
      <c r="AX653" s="38"/>
    </row>
    <row r="654" customFormat="false" ht="16" hidden="false" customHeight="false" outlineLevel="0" collapsed="false">
      <c r="AE654" s="42"/>
      <c r="AF654" s="0"/>
      <c r="AG654" s="0"/>
      <c r="AH654" s="0"/>
      <c r="AI654" s="0"/>
      <c r="AJ654" s="0"/>
      <c r="AK654" s="0"/>
      <c r="AL654" s="0"/>
      <c r="AM654" s="0" t="e">
        <f aca="false">(AL654-AL653)/AL654*100</f>
        <v>#DIV/0!</v>
      </c>
      <c r="AN654" s="0" t="e">
        <f aca="false">(AK654-AK653)/AK654*100</f>
        <v>#DIV/0!</v>
      </c>
      <c r="AO654" s="0"/>
      <c r="AP654" s="0"/>
      <c r="AQ654" s="0"/>
      <c r="AR654" s="0"/>
      <c r="AS654" s="0"/>
      <c r="AT654" s="38"/>
      <c r="AU654" s="38"/>
      <c r="AV654" s="38"/>
      <c r="AW654" s="38"/>
      <c r="AX654" s="38"/>
    </row>
    <row r="655" customFormat="false" ht="16" hidden="false" customHeight="false" outlineLevel="0" collapsed="false">
      <c r="AE655" s="42"/>
      <c r="AF655" s="0"/>
      <c r="AG655" s="0"/>
      <c r="AH655" s="0"/>
      <c r="AI655" s="0"/>
      <c r="AJ655" s="0"/>
      <c r="AK655" s="0"/>
      <c r="AL655" s="0"/>
      <c r="AM655" s="0" t="e">
        <f aca="false">(AL655-AL654)/AL655*100</f>
        <v>#DIV/0!</v>
      </c>
      <c r="AN655" s="0" t="e">
        <f aca="false">(AK655-AK654)/AK655*100</f>
        <v>#DIV/0!</v>
      </c>
      <c r="AO655" s="0"/>
      <c r="AP655" s="0"/>
      <c r="AQ655" s="0"/>
      <c r="AR655" s="0"/>
      <c r="AS655" s="0"/>
      <c r="AT655" s="38"/>
      <c r="AU655" s="38"/>
      <c r="AV655" s="38"/>
      <c r="AW655" s="38"/>
      <c r="AX655" s="38"/>
    </row>
    <row r="656" customFormat="false" ht="16" hidden="false" customHeight="false" outlineLevel="0" collapsed="false">
      <c r="AE656" s="42"/>
      <c r="AF656" s="0"/>
      <c r="AG656" s="0"/>
      <c r="AH656" s="0"/>
      <c r="AI656" s="0"/>
      <c r="AJ656" s="0"/>
      <c r="AK656" s="0"/>
      <c r="AL656" s="0"/>
      <c r="AM656" s="0" t="e">
        <f aca="false">(AL656-AL655)/AL656*100</f>
        <v>#DIV/0!</v>
      </c>
      <c r="AN656" s="0" t="e">
        <f aca="false">(AK656-AK655)/AK656*100</f>
        <v>#DIV/0!</v>
      </c>
      <c r="AO656" s="0"/>
      <c r="AP656" s="0"/>
      <c r="AQ656" s="0"/>
      <c r="AR656" s="0"/>
      <c r="AS656" s="0"/>
      <c r="AT656" s="38"/>
      <c r="AU656" s="38"/>
      <c r="AV656" s="38"/>
      <c r="AW656" s="38"/>
      <c r="AX656" s="38"/>
    </row>
    <row r="657" customFormat="false" ht="16" hidden="false" customHeight="false" outlineLevel="0" collapsed="false">
      <c r="AE657" s="42"/>
      <c r="AF657" s="0"/>
      <c r="AG657" s="0"/>
      <c r="AH657" s="0"/>
      <c r="AI657" s="0"/>
      <c r="AJ657" s="0"/>
      <c r="AK657" s="0"/>
      <c r="AL657" s="0"/>
      <c r="AM657" s="0" t="e">
        <f aca="false">(AL657-AL656)/AL657*100</f>
        <v>#DIV/0!</v>
      </c>
      <c r="AN657" s="0" t="e">
        <f aca="false">(AK657-AK656)/AK657*100</f>
        <v>#DIV/0!</v>
      </c>
      <c r="AO657" s="0"/>
      <c r="AP657" s="0"/>
      <c r="AQ657" s="0"/>
      <c r="AR657" s="0"/>
      <c r="AS657" s="0"/>
      <c r="AT657" s="38"/>
      <c r="AU657" s="38"/>
      <c r="AV657" s="38"/>
      <c r="AW657" s="38"/>
      <c r="AX657" s="38"/>
    </row>
    <row r="658" customFormat="false" ht="16" hidden="false" customHeight="false" outlineLevel="0" collapsed="false">
      <c r="AE658" s="42"/>
      <c r="AF658" s="0"/>
      <c r="AG658" s="0"/>
      <c r="AH658" s="0"/>
      <c r="AI658" s="0"/>
      <c r="AJ658" s="0"/>
      <c r="AK658" s="0"/>
      <c r="AL658" s="0"/>
      <c r="AM658" s="0" t="e">
        <f aca="false">(AL658-AL657)/AL658*100</f>
        <v>#DIV/0!</v>
      </c>
      <c r="AN658" s="0" t="e">
        <f aca="false">(AK658-AK657)/AK658*100</f>
        <v>#DIV/0!</v>
      </c>
      <c r="AO658" s="0"/>
      <c r="AP658" s="0"/>
      <c r="AQ658" s="0"/>
      <c r="AR658" s="0"/>
      <c r="AS658" s="0"/>
      <c r="AT658" s="38"/>
      <c r="AU658" s="38"/>
      <c r="AV658" s="38"/>
      <c r="AW658" s="38"/>
      <c r="AX658" s="38"/>
    </row>
    <row r="659" customFormat="false" ht="16" hidden="false" customHeight="false" outlineLevel="0" collapsed="false">
      <c r="AE659" s="42"/>
      <c r="AF659" s="0"/>
      <c r="AG659" s="0"/>
      <c r="AH659" s="0"/>
      <c r="AI659" s="0"/>
      <c r="AJ659" s="0"/>
      <c r="AK659" s="0"/>
      <c r="AL659" s="0"/>
      <c r="AM659" s="0" t="e">
        <f aca="false">(AL659-AL658)/AL659*100</f>
        <v>#DIV/0!</v>
      </c>
      <c r="AN659" s="0" t="e">
        <f aca="false">(AK659-AK658)/AK659*100</f>
        <v>#DIV/0!</v>
      </c>
      <c r="AO659" s="0"/>
      <c r="AP659" s="0"/>
      <c r="AQ659" s="0"/>
      <c r="AR659" s="0"/>
      <c r="AS659" s="0"/>
      <c r="AT659" s="38"/>
      <c r="AU659" s="38"/>
      <c r="AV659" s="38"/>
      <c r="AW659" s="38"/>
      <c r="AX659" s="38"/>
    </row>
    <row r="660" customFormat="false" ht="16" hidden="false" customHeight="false" outlineLevel="0" collapsed="false">
      <c r="AE660" s="42"/>
      <c r="AF660" s="0"/>
      <c r="AG660" s="0"/>
      <c r="AH660" s="0"/>
      <c r="AI660" s="0"/>
      <c r="AJ660" s="0"/>
      <c r="AK660" s="0"/>
      <c r="AL660" s="0"/>
      <c r="AM660" s="0" t="e">
        <f aca="false">(AL660-AL659)/AL660*100</f>
        <v>#DIV/0!</v>
      </c>
      <c r="AN660" s="0" t="e">
        <f aca="false">(AK660-AK659)/AK660*100</f>
        <v>#DIV/0!</v>
      </c>
      <c r="AO660" s="0"/>
      <c r="AP660" s="0"/>
      <c r="AQ660" s="0"/>
      <c r="AR660" s="0"/>
      <c r="AS660" s="0"/>
      <c r="AT660" s="38"/>
      <c r="AU660" s="38"/>
      <c r="AV660" s="38"/>
      <c r="AW660" s="38"/>
      <c r="AX660" s="38"/>
    </row>
    <row r="661" customFormat="false" ht="16" hidden="false" customHeight="false" outlineLevel="0" collapsed="false">
      <c r="AE661" s="42"/>
      <c r="AF661" s="0"/>
      <c r="AG661" s="0"/>
      <c r="AH661" s="0"/>
      <c r="AI661" s="0"/>
      <c r="AJ661" s="0"/>
      <c r="AK661" s="0"/>
      <c r="AL661" s="0"/>
      <c r="AM661" s="0" t="e">
        <f aca="false">(AL661-AL660)/AL661*100</f>
        <v>#DIV/0!</v>
      </c>
      <c r="AN661" s="0" t="e">
        <f aca="false">(AK661-AK660)/AK661*100</f>
        <v>#DIV/0!</v>
      </c>
      <c r="AO661" s="0"/>
      <c r="AP661" s="0"/>
      <c r="AQ661" s="0"/>
      <c r="AR661" s="0"/>
      <c r="AS661" s="0"/>
      <c r="AT661" s="38"/>
      <c r="AU661" s="38"/>
      <c r="AV661" s="38"/>
      <c r="AW661" s="38"/>
      <c r="AX661" s="38"/>
    </row>
    <row r="662" customFormat="false" ht="16" hidden="false" customHeight="false" outlineLevel="0" collapsed="false">
      <c r="AE662" s="42"/>
      <c r="AF662" s="0"/>
      <c r="AG662" s="0"/>
      <c r="AH662" s="0"/>
      <c r="AI662" s="0"/>
      <c r="AJ662" s="0"/>
      <c r="AK662" s="0"/>
      <c r="AL662" s="0"/>
      <c r="AM662" s="0" t="e">
        <f aca="false">(AL662-AL661)/AL662*100</f>
        <v>#DIV/0!</v>
      </c>
      <c r="AN662" s="0" t="e">
        <f aca="false">(AK662-AK661)/AK662*100</f>
        <v>#DIV/0!</v>
      </c>
      <c r="AO662" s="0"/>
      <c r="AP662" s="0"/>
      <c r="AQ662" s="0"/>
      <c r="AR662" s="0"/>
      <c r="AS662" s="0"/>
      <c r="AT662" s="38"/>
      <c r="AU662" s="38"/>
      <c r="AV662" s="38"/>
      <c r="AW662" s="38"/>
      <c r="AX662" s="38"/>
    </row>
    <row r="663" customFormat="false" ht="16" hidden="false" customHeight="false" outlineLevel="0" collapsed="false">
      <c r="AE663" s="42"/>
      <c r="AF663" s="0"/>
      <c r="AG663" s="0"/>
      <c r="AH663" s="0"/>
      <c r="AI663" s="0"/>
      <c r="AJ663" s="0"/>
      <c r="AK663" s="0"/>
      <c r="AL663" s="0"/>
      <c r="AM663" s="0" t="e">
        <f aca="false">(AL663-AL662)/AL663*100</f>
        <v>#DIV/0!</v>
      </c>
      <c r="AN663" s="0" t="e">
        <f aca="false">(AK663-AK662)/AK663*100</f>
        <v>#DIV/0!</v>
      </c>
      <c r="AO663" s="0"/>
      <c r="AP663" s="0"/>
      <c r="AQ663" s="0"/>
      <c r="AR663" s="0"/>
      <c r="AS663" s="0"/>
      <c r="AT663" s="38"/>
      <c r="AU663" s="38"/>
      <c r="AV663" s="38"/>
      <c r="AW663" s="38"/>
      <c r="AX663" s="38"/>
    </row>
    <row r="664" customFormat="false" ht="16" hidden="false" customHeight="false" outlineLevel="0" collapsed="false">
      <c r="AE664" s="42"/>
      <c r="AF664" s="0"/>
      <c r="AG664" s="0"/>
      <c r="AH664" s="0"/>
      <c r="AI664" s="0"/>
      <c r="AJ664" s="0"/>
      <c r="AK664" s="0"/>
      <c r="AL664" s="0"/>
      <c r="AM664" s="0" t="e">
        <f aca="false">(AL664-AL663)/AL664*100</f>
        <v>#DIV/0!</v>
      </c>
      <c r="AN664" s="0" t="e">
        <f aca="false">(AK664-AK663)/AK664*100</f>
        <v>#DIV/0!</v>
      </c>
      <c r="AO664" s="0"/>
      <c r="AP664" s="0"/>
      <c r="AQ664" s="0"/>
      <c r="AR664" s="0"/>
      <c r="AS664" s="0"/>
      <c r="AT664" s="38"/>
      <c r="AU664" s="38"/>
      <c r="AV664" s="38"/>
      <c r="AW664" s="38"/>
      <c r="AX664" s="38"/>
    </row>
    <row r="665" customFormat="false" ht="16" hidden="false" customHeight="false" outlineLevel="0" collapsed="false">
      <c r="AE665" s="42"/>
      <c r="AF665" s="0"/>
      <c r="AG665" s="0"/>
      <c r="AH665" s="0"/>
      <c r="AI665" s="0"/>
      <c r="AJ665" s="0"/>
      <c r="AK665" s="0"/>
      <c r="AL665" s="0"/>
      <c r="AM665" s="0" t="e">
        <f aca="false">(AL665-AL664)/AL665*100</f>
        <v>#DIV/0!</v>
      </c>
      <c r="AN665" s="0" t="e">
        <f aca="false">(AK665-AK664)/AK665*100</f>
        <v>#DIV/0!</v>
      </c>
      <c r="AO665" s="0"/>
      <c r="AP665" s="0"/>
      <c r="AQ665" s="0"/>
      <c r="AR665" s="0"/>
      <c r="AS665" s="0"/>
      <c r="AT665" s="38"/>
      <c r="AU665" s="38"/>
      <c r="AV665" s="38"/>
      <c r="AW665" s="38"/>
      <c r="AX665" s="38"/>
    </row>
    <row r="666" customFormat="false" ht="16" hidden="false" customHeight="false" outlineLevel="0" collapsed="false">
      <c r="AE666" s="42"/>
      <c r="AF666" s="0"/>
      <c r="AG666" s="0"/>
      <c r="AH666" s="0"/>
      <c r="AI666" s="0"/>
      <c r="AJ666" s="0"/>
      <c r="AK666" s="0"/>
      <c r="AL666" s="0"/>
      <c r="AM666" s="0" t="e">
        <f aca="false">(AL666-AL665)/AL666*100</f>
        <v>#DIV/0!</v>
      </c>
      <c r="AN666" s="0" t="e">
        <f aca="false">(AK666-AK665)/AK666*100</f>
        <v>#DIV/0!</v>
      </c>
      <c r="AO666" s="0"/>
      <c r="AP666" s="0"/>
      <c r="AQ666" s="0"/>
      <c r="AR666" s="0"/>
      <c r="AS666" s="0"/>
      <c r="AT666" s="38"/>
      <c r="AU666" s="38"/>
      <c r="AV666" s="38"/>
      <c r="AW666" s="38"/>
      <c r="AX666" s="38"/>
    </row>
    <row r="667" customFormat="false" ht="16" hidden="false" customHeight="false" outlineLevel="0" collapsed="false">
      <c r="AE667" s="42"/>
      <c r="AF667" s="0"/>
      <c r="AG667" s="0"/>
      <c r="AH667" s="0"/>
      <c r="AI667" s="0"/>
      <c r="AJ667" s="0"/>
      <c r="AK667" s="0"/>
      <c r="AL667" s="0"/>
      <c r="AM667" s="0" t="e">
        <f aca="false">(AL667-AL666)/AL667*100</f>
        <v>#DIV/0!</v>
      </c>
      <c r="AN667" s="0" t="e">
        <f aca="false">(AK667-AK666)/AK667*100</f>
        <v>#DIV/0!</v>
      </c>
      <c r="AO667" s="0"/>
      <c r="AP667" s="0"/>
      <c r="AQ667" s="0"/>
      <c r="AR667" s="0"/>
      <c r="AS667" s="0"/>
      <c r="AT667" s="38"/>
      <c r="AU667" s="38"/>
      <c r="AV667" s="38"/>
      <c r="AW667" s="38"/>
      <c r="AX667" s="38"/>
    </row>
    <row r="668" customFormat="false" ht="16" hidden="false" customHeight="false" outlineLevel="0" collapsed="false">
      <c r="AE668" s="42"/>
      <c r="AF668" s="0"/>
      <c r="AG668" s="0"/>
      <c r="AH668" s="0"/>
      <c r="AI668" s="0"/>
      <c r="AJ668" s="0"/>
      <c r="AK668" s="0"/>
      <c r="AL668" s="0"/>
      <c r="AM668" s="0" t="e">
        <f aca="false">(AL668-AL667)/AL668*100</f>
        <v>#DIV/0!</v>
      </c>
      <c r="AN668" s="0" t="e">
        <f aca="false">(AK668-AK667)/AK668*100</f>
        <v>#DIV/0!</v>
      </c>
      <c r="AO668" s="0"/>
      <c r="AP668" s="0"/>
      <c r="AQ668" s="0"/>
      <c r="AR668" s="0"/>
      <c r="AS668" s="0"/>
      <c r="AT668" s="38"/>
      <c r="AU668" s="38"/>
      <c r="AV668" s="38"/>
      <c r="AW668" s="38"/>
      <c r="AX668" s="38"/>
    </row>
    <row r="669" customFormat="false" ht="16" hidden="false" customHeight="false" outlineLevel="0" collapsed="false">
      <c r="AE669" s="42"/>
      <c r="AF669" s="0"/>
      <c r="AG669" s="0"/>
      <c r="AH669" s="0"/>
      <c r="AI669" s="0"/>
      <c r="AJ669" s="0"/>
      <c r="AK669" s="0"/>
      <c r="AL669" s="0"/>
      <c r="AM669" s="0" t="e">
        <f aca="false">(AL669-AL668)/AL669*100</f>
        <v>#DIV/0!</v>
      </c>
      <c r="AN669" s="0" t="e">
        <f aca="false">(AK669-AK668)/AK669*100</f>
        <v>#DIV/0!</v>
      </c>
      <c r="AO669" s="0"/>
      <c r="AP669" s="0"/>
      <c r="AQ669" s="0"/>
      <c r="AR669" s="0"/>
      <c r="AS669" s="0"/>
      <c r="AT669" s="38"/>
      <c r="AU669" s="38"/>
      <c r="AV669" s="38"/>
      <c r="AW669" s="38"/>
      <c r="AX669" s="38"/>
    </row>
    <row r="670" customFormat="false" ht="16" hidden="false" customHeight="false" outlineLevel="0" collapsed="false">
      <c r="AE670" s="42"/>
      <c r="AF670" s="0"/>
      <c r="AG670" s="0"/>
      <c r="AH670" s="0"/>
      <c r="AI670" s="0"/>
      <c r="AJ670" s="0"/>
      <c r="AK670" s="0"/>
      <c r="AL670" s="0"/>
      <c r="AM670" s="0" t="e">
        <f aca="false">(AL670-AL669)/AL670*100</f>
        <v>#DIV/0!</v>
      </c>
      <c r="AN670" s="0" t="e">
        <f aca="false">(AK670-AK669)/AK670*100</f>
        <v>#DIV/0!</v>
      </c>
      <c r="AO670" s="0"/>
      <c r="AP670" s="0"/>
      <c r="AQ670" s="0"/>
      <c r="AR670" s="0"/>
      <c r="AS670" s="0"/>
      <c r="AT670" s="38"/>
      <c r="AU670" s="38"/>
      <c r="AV670" s="38"/>
      <c r="AW670" s="38"/>
      <c r="AX670" s="38"/>
    </row>
    <row r="671" customFormat="false" ht="16" hidden="false" customHeight="false" outlineLevel="0" collapsed="false">
      <c r="AE671" s="42"/>
      <c r="AF671" s="0"/>
      <c r="AG671" s="0"/>
      <c r="AH671" s="0"/>
      <c r="AI671" s="0"/>
      <c r="AJ671" s="0"/>
      <c r="AK671" s="0"/>
      <c r="AL671" s="0"/>
      <c r="AM671" s="0" t="e">
        <f aca="false">(AL671-AL670)/AL671*100</f>
        <v>#DIV/0!</v>
      </c>
      <c r="AN671" s="0" t="e">
        <f aca="false">(AK671-AK670)/AK671*100</f>
        <v>#DIV/0!</v>
      </c>
      <c r="AO671" s="0"/>
      <c r="AP671" s="0"/>
      <c r="AQ671" s="0"/>
      <c r="AR671" s="0"/>
      <c r="AS671" s="0"/>
      <c r="AT671" s="38"/>
      <c r="AU671" s="38"/>
      <c r="AV671" s="38"/>
      <c r="AW671" s="38"/>
      <c r="AX671" s="38"/>
    </row>
    <row r="672" customFormat="false" ht="16" hidden="false" customHeight="false" outlineLevel="0" collapsed="false">
      <c r="AE672" s="42"/>
      <c r="AF672" s="0"/>
      <c r="AG672" s="0"/>
      <c r="AH672" s="0"/>
      <c r="AI672" s="0"/>
      <c r="AJ672" s="0"/>
      <c r="AK672" s="0"/>
      <c r="AL672" s="0"/>
      <c r="AM672" s="0" t="e">
        <f aca="false">(AL672-AL671)/AL672*100</f>
        <v>#DIV/0!</v>
      </c>
      <c r="AN672" s="0" t="e">
        <f aca="false">(AK672-AK671)/AK672*100</f>
        <v>#DIV/0!</v>
      </c>
      <c r="AO672" s="0"/>
      <c r="AP672" s="0"/>
      <c r="AQ672" s="0"/>
      <c r="AR672" s="0"/>
      <c r="AS672" s="0"/>
      <c r="AT672" s="38"/>
      <c r="AU672" s="38"/>
      <c r="AV672" s="38"/>
      <c r="AW672" s="38"/>
      <c r="AX672" s="38"/>
    </row>
    <row r="673" customFormat="false" ht="16" hidden="false" customHeight="false" outlineLevel="0" collapsed="false">
      <c r="AE673" s="42"/>
      <c r="AF673" s="0"/>
      <c r="AG673" s="0"/>
      <c r="AH673" s="0"/>
      <c r="AI673" s="0"/>
      <c r="AJ673" s="0"/>
      <c r="AK673" s="0"/>
      <c r="AL673" s="0"/>
      <c r="AM673" s="0" t="e">
        <f aca="false">(AL673-AL672)/AL673*100</f>
        <v>#DIV/0!</v>
      </c>
      <c r="AN673" s="0" t="e">
        <f aca="false">(AK673-AK672)/AK673*100</f>
        <v>#DIV/0!</v>
      </c>
      <c r="AO673" s="0"/>
      <c r="AP673" s="0"/>
      <c r="AQ673" s="0"/>
      <c r="AR673" s="0"/>
      <c r="AS673" s="0"/>
      <c r="AT673" s="38"/>
      <c r="AU673" s="38"/>
      <c r="AV673" s="38"/>
      <c r="AW673" s="38"/>
      <c r="AX673" s="38"/>
    </row>
    <row r="674" customFormat="false" ht="16" hidden="false" customHeight="false" outlineLevel="0" collapsed="false">
      <c r="AE674" s="42"/>
      <c r="AF674" s="0"/>
      <c r="AG674" s="0"/>
      <c r="AH674" s="0"/>
      <c r="AI674" s="0"/>
      <c r="AJ674" s="0"/>
      <c r="AK674" s="0"/>
      <c r="AL674" s="0"/>
      <c r="AM674" s="0" t="e">
        <f aca="false">(AL674-AL673)/AL674*100</f>
        <v>#DIV/0!</v>
      </c>
      <c r="AN674" s="0" t="e">
        <f aca="false">(AK674-AK673)/AK674*100</f>
        <v>#DIV/0!</v>
      </c>
      <c r="AO674" s="0"/>
      <c r="AP674" s="0"/>
      <c r="AQ674" s="0"/>
      <c r="AR674" s="0"/>
      <c r="AS674" s="0"/>
      <c r="AT674" s="38"/>
      <c r="AU674" s="38"/>
      <c r="AV674" s="38"/>
      <c r="AW674" s="38"/>
      <c r="AX674" s="38"/>
    </row>
    <row r="675" customFormat="false" ht="16" hidden="false" customHeight="false" outlineLevel="0" collapsed="false">
      <c r="AE675" s="42"/>
      <c r="AF675" s="0"/>
      <c r="AG675" s="0"/>
      <c r="AH675" s="0"/>
      <c r="AI675" s="0"/>
      <c r="AJ675" s="0"/>
      <c r="AK675" s="0"/>
      <c r="AL675" s="0"/>
      <c r="AM675" s="0" t="e">
        <f aca="false">(AL675-AL674)/AL675*100</f>
        <v>#DIV/0!</v>
      </c>
      <c r="AN675" s="0" t="e">
        <f aca="false">(AK675-AK674)/AK675*100</f>
        <v>#DIV/0!</v>
      </c>
      <c r="AO675" s="0"/>
      <c r="AP675" s="0"/>
      <c r="AQ675" s="0"/>
      <c r="AR675" s="0"/>
      <c r="AS675" s="0"/>
      <c r="AT675" s="38"/>
      <c r="AU675" s="38"/>
      <c r="AV675" s="38"/>
      <c r="AW675" s="38"/>
      <c r="AX675" s="38"/>
    </row>
    <row r="676" customFormat="false" ht="16" hidden="false" customHeight="false" outlineLevel="0" collapsed="false">
      <c r="AE676" s="42"/>
      <c r="AF676" s="0"/>
      <c r="AG676" s="0"/>
      <c r="AH676" s="0"/>
      <c r="AI676" s="0"/>
      <c r="AJ676" s="0"/>
      <c r="AK676" s="0"/>
      <c r="AL676" s="0"/>
      <c r="AM676" s="0" t="e">
        <f aca="false">(AL676-AL675)/AL676*100</f>
        <v>#DIV/0!</v>
      </c>
      <c r="AN676" s="0" t="e">
        <f aca="false">(AK676-AK675)/AK676*100</f>
        <v>#DIV/0!</v>
      </c>
      <c r="AO676" s="0"/>
      <c r="AP676" s="0"/>
      <c r="AQ676" s="0"/>
      <c r="AR676" s="0"/>
      <c r="AS676" s="0"/>
      <c r="AT676" s="38"/>
      <c r="AU676" s="38"/>
      <c r="AV676" s="38"/>
      <c r="AW676" s="38"/>
      <c r="AX676" s="38"/>
    </row>
    <row r="677" customFormat="false" ht="16" hidden="false" customHeight="false" outlineLevel="0" collapsed="false">
      <c r="AE677" s="42"/>
      <c r="AF677" s="0"/>
      <c r="AG677" s="0"/>
      <c r="AH677" s="0"/>
      <c r="AI677" s="0"/>
      <c r="AJ677" s="0"/>
      <c r="AK677" s="0"/>
      <c r="AL677" s="0"/>
      <c r="AM677" s="0" t="e">
        <f aca="false">(AL677-AL676)/AL677*100</f>
        <v>#DIV/0!</v>
      </c>
      <c r="AN677" s="0" t="e">
        <f aca="false">(AK677-AK676)/AK677*100</f>
        <v>#DIV/0!</v>
      </c>
      <c r="AO677" s="0"/>
      <c r="AP677" s="0"/>
      <c r="AQ677" s="0"/>
      <c r="AR677" s="0"/>
      <c r="AS677" s="0"/>
      <c r="AT677" s="38"/>
      <c r="AU677" s="38"/>
      <c r="AV677" s="38"/>
      <c r="AW677" s="38"/>
      <c r="AX677" s="38"/>
    </row>
    <row r="678" customFormat="false" ht="16" hidden="false" customHeight="false" outlineLevel="0" collapsed="false">
      <c r="AE678" s="42"/>
      <c r="AF678" s="0"/>
      <c r="AG678" s="0"/>
      <c r="AH678" s="0"/>
      <c r="AI678" s="0"/>
      <c r="AJ678" s="0"/>
      <c r="AK678" s="0"/>
      <c r="AL678" s="0"/>
      <c r="AM678" s="0" t="e">
        <f aca="false">(AL678-AL677)/AL678*100</f>
        <v>#DIV/0!</v>
      </c>
      <c r="AN678" s="0" t="e">
        <f aca="false">(AK678-AK677)/AK678*100</f>
        <v>#DIV/0!</v>
      </c>
      <c r="AO678" s="0"/>
      <c r="AP678" s="0"/>
      <c r="AQ678" s="0"/>
      <c r="AR678" s="0"/>
      <c r="AS678" s="0"/>
      <c r="AT678" s="38"/>
      <c r="AU678" s="38"/>
      <c r="AV678" s="38"/>
      <c r="AW678" s="38"/>
      <c r="AX678" s="38"/>
    </row>
    <row r="679" customFormat="false" ht="16" hidden="false" customHeight="false" outlineLevel="0" collapsed="false">
      <c r="AE679" s="42"/>
      <c r="AF679" s="0"/>
      <c r="AG679" s="0"/>
      <c r="AH679" s="0"/>
      <c r="AI679" s="0"/>
      <c r="AJ679" s="0"/>
      <c r="AK679" s="0"/>
      <c r="AL679" s="0"/>
      <c r="AM679" s="0" t="e">
        <f aca="false">(AL679-AL678)/AL679*100</f>
        <v>#DIV/0!</v>
      </c>
      <c r="AN679" s="0" t="e">
        <f aca="false">(AK679-AK678)/AK679*100</f>
        <v>#DIV/0!</v>
      </c>
      <c r="AO679" s="0"/>
      <c r="AP679" s="0"/>
      <c r="AQ679" s="0"/>
      <c r="AR679" s="0"/>
      <c r="AS679" s="0"/>
      <c r="AT679" s="38"/>
      <c r="AU679" s="38"/>
      <c r="AV679" s="38"/>
      <c r="AW679" s="38"/>
      <c r="AX679" s="38"/>
    </row>
    <row r="680" customFormat="false" ht="16" hidden="false" customHeight="false" outlineLevel="0" collapsed="false">
      <c r="AE680" s="42"/>
      <c r="AF680" s="0"/>
      <c r="AG680" s="0"/>
      <c r="AH680" s="0"/>
      <c r="AI680" s="0"/>
      <c r="AJ680" s="0"/>
      <c r="AK680" s="0"/>
      <c r="AL680" s="0"/>
      <c r="AM680" s="0" t="e">
        <f aca="false">(AL680-AL679)/AL680*100</f>
        <v>#DIV/0!</v>
      </c>
      <c r="AN680" s="0" t="e">
        <f aca="false">(AK680-AK679)/AK680*100</f>
        <v>#DIV/0!</v>
      </c>
      <c r="AO680" s="0"/>
      <c r="AP680" s="0"/>
      <c r="AQ680" s="0"/>
      <c r="AR680" s="0"/>
      <c r="AS680" s="0"/>
      <c r="AT680" s="38"/>
      <c r="AU680" s="38"/>
      <c r="AV680" s="38"/>
      <c r="AW680" s="38"/>
      <c r="AX680" s="38"/>
    </row>
    <row r="681" customFormat="false" ht="16" hidden="false" customHeight="false" outlineLevel="0" collapsed="false">
      <c r="AE681" s="42"/>
      <c r="AF681" s="0"/>
      <c r="AG681" s="0"/>
      <c r="AH681" s="0"/>
      <c r="AI681" s="0"/>
      <c r="AJ681" s="0"/>
      <c r="AK681" s="0"/>
      <c r="AL681" s="0"/>
      <c r="AM681" s="0" t="e">
        <f aca="false">(AL681-AL680)/AL681*100</f>
        <v>#DIV/0!</v>
      </c>
      <c r="AN681" s="0" t="e">
        <f aca="false">(AK681-AK680)/AK681*100</f>
        <v>#DIV/0!</v>
      </c>
      <c r="AO681" s="0"/>
      <c r="AP681" s="0"/>
      <c r="AQ681" s="0"/>
      <c r="AR681" s="0"/>
      <c r="AS681" s="0"/>
      <c r="AT681" s="38"/>
      <c r="AU681" s="38"/>
      <c r="AV681" s="38"/>
      <c r="AW681" s="38"/>
      <c r="AX681" s="38"/>
    </row>
    <row r="682" customFormat="false" ht="16" hidden="false" customHeight="false" outlineLevel="0" collapsed="false">
      <c r="AE682" s="42"/>
      <c r="AF682" s="0"/>
      <c r="AG682" s="0"/>
      <c r="AH682" s="0"/>
      <c r="AI682" s="0"/>
      <c r="AJ682" s="0"/>
      <c r="AK682" s="0"/>
      <c r="AL682" s="0"/>
      <c r="AM682" s="0" t="e">
        <f aca="false">(AL682-AL681)/AL682*100</f>
        <v>#DIV/0!</v>
      </c>
      <c r="AN682" s="0" t="e">
        <f aca="false">(AK682-AK681)/AK682*100</f>
        <v>#DIV/0!</v>
      </c>
      <c r="AO682" s="0"/>
      <c r="AP682" s="0"/>
      <c r="AQ682" s="0"/>
      <c r="AR682" s="0"/>
      <c r="AS682" s="0"/>
      <c r="AT682" s="38"/>
      <c r="AU682" s="38"/>
      <c r="AV682" s="38"/>
      <c r="AW682" s="38"/>
      <c r="AX682" s="38"/>
    </row>
    <row r="683" customFormat="false" ht="16" hidden="false" customHeight="false" outlineLevel="0" collapsed="false">
      <c r="AE683" s="42"/>
      <c r="AF683" s="0"/>
      <c r="AG683" s="0"/>
      <c r="AH683" s="0"/>
      <c r="AI683" s="0"/>
      <c r="AJ683" s="0"/>
      <c r="AK683" s="0"/>
      <c r="AL683" s="0"/>
      <c r="AM683" s="0" t="e">
        <f aca="false">(AL683-AL682)/AL683*100</f>
        <v>#DIV/0!</v>
      </c>
      <c r="AN683" s="0" t="e">
        <f aca="false">(AK683-AK682)/AK683*100</f>
        <v>#DIV/0!</v>
      </c>
      <c r="AO683" s="0"/>
      <c r="AP683" s="0"/>
      <c r="AQ683" s="0"/>
      <c r="AR683" s="0"/>
      <c r="AS683" s="0"/>
      <c r="AT683" s="38"/>
      <c r="AU683" s="38"/>
      <c r="AV683" s="38"/>
      <c r="AW683" s="38"/>
      <c r="AX683" s="38"/>
    </row>
    <row r="684" customFormat="false" ht="16" hidden="false" customHeight="false" outlineLevel="0" collapsed="false">
      <c r="AE684" s="42"/>
      <c r="AF684" s="0"/>
      <c r="AG684" s="0"/>
      <c r="AH684" s="0"/>
      <c r="AI684" s="0"/>
      <c r="AJ684" s="0"/>
      <c r="AK684" s="0"/>
      <c r="AL684" s="0"/>
      <c r="AM684" s="0" t="e">
        <f aca="false">(AL684-AL683)/AL684*100</f>
        <v>#DIV/0!</v>
      </c>
      <c r="AN684" s="0" t="e">
        <f aca="false">(AK684-AK683)/AK684*100</f>
        <v>#DIV/0!</v>
      </c>
      <c r="AO684" s="0"/>
      <c r="AP684" s="0"/>
      <c r="AQ684" s="0"/>
      <c r="AR684" s="0"/>
      <c r="AS684" s="0"/>
      <c r="AT684" s="38"/>
      <c r="AU684" s="38"/>
      <c r="AV684" s="38"/>
      <c r="AW684" s="38"/>
      <c r="AX684" s="38"/>
    </row>
    <row r="685" customFormat="false" ht="16" hidden="false" customHeight="false" outlineLevel="0" collapsed="false">
      <c r="AE685" s="42"/>
      <c r="AF685" s="0"/>
      <c r="AG685" s="0"/>
      <c r="AH685" s="0"/>
      <c r="AI685" s="0"/>
      <c r="AJ685" s="0"/>
      <c r="AK685" s="0"/>
      <c r="AL685" s="0"/>
      <c r="AM685" s="0" t="e">
        <f aca="false">(AL685-AL684)/AL685*100</f>
        <v>#DIV/0!</v>
      </c>
      <c r="AN685" s="0" t="e">
        <f aca="false">(AK685-AK684)/AK685*100</f>
        <v>#DIV/0!</v>
      </c>
      <c r="AO685" s="0"/>
      <c r="AP685" s="0"/>
      <c r="AQ685" s="0"/>
      <c r="AR685" s="0"/>
      <c r="AS685" s="0"/>
      <c r="AT685" s="38"/>
      <c r="AU685" s="38"/>
      <c r="AV685" s="38"/>
      <c r="AW685" s="38"/>
      <c r="AX685" s="38"/>
    </row>
    <row r="686" customFormat="false" ht="16" hidden="false" customHeight="false" outlineLevel="0" collapsed="false">
      <c r="AE686" s="42"/>
      <c r="AF686" s="0"/>
      <c r="AG686" s="0"/>
      <c r="AH686" s="0"/>
      <c r="AI686" s="0"/>
      <c r="AJ686" s="0"/>
      <c r="AK686" s="0"/>
      <c r="AL686" s="0"/>
      <c r="AM686" s="0" t="e">
        <f aca="false">(AL686-AL685)/AL686*100</f>
        <v>#DIV/0!</v>
      </c>
      <c r="AN686" s="0" t="e">
        <f aca="false">(AK686-AK685)/AK686*100</f>
        <v>#DIV/0!</v>
      </c>
      <c r="AO686" s="0"/>
      <c r="AP686" s="0"/>
      <c r="AQ686" s="0"/>
      <c r="AR686" s="0"/>
      <c r="AS686" s="0"/>
      <c r="AT686" s="38"/>
      <c r="AU686" s="38"/>
      <c r="AV686" s="38"/>
      <c r="AW686" s="38"/>
      <c r="AX686" s="38"/>
    </row>
    <row r="687" customFormat="false" ht="16" hidden="false" customHeight="false" outlineLevel="0" collapsed="false">
      <c r="AE687" s="42"/>
      <c r="AF687" s="0"/>
      <c r="AG687" s="0"/>
      <c r="AH687" s="0"/>
      <c r="AI687" s="0"/>
      <c r="AJ687" s="0"/>
      <c r="AK687" s="0"/>
      <c r="AL687" s="0"/>
      <c r="AM687" s="0" t="e">
        <f aca="false">(AL687-AL686)/AL687*100</f>
        <v>#DIV/0!</v>
      </c>
      <c r="AN687" s="0" t="e">
        <f aca="false">(AK687-AK686)/AK687*100</f>
        <v>#DIV/0!</v>
      </c>
      <c r="AO687" s="0"/>
      <c r="AP687" s="0"/>
      <c r="AQ687" s="0"/>
      <c r="AR687" s="0"/>
      <c r="AS687" s="0"/>
      <c r="AT687" s="38"/>
      <c r="AU687" s="38"/>
      <c r="AV687" s="38"/>
      <c r="AW687" s="38"/>
      <c r="AX687" s="38"/>
    </row>
    <row r="688" customFormat="false" ht="16" hidden="false" customHeight="false" outlineLevel="0" collapsed="false">
      <c r="AE688" s="42"/>
      <c r="AF688" s="0"/>
      <c r="AG688" s="0"/>
      <c r="AH688" s="0"/>
      <c r="AI688" s="0"/>
      <c r="AJ688" s="0"/>
      <c r="AK688" s="0"/>
      <c r="AL688" s="0"/>
      <c r="AM688" s="0" t="e">
        <f aca="false">(AL688-AL687)/AL688*100</f>
        <v>#DIV/0!</v>
      </c>
      <c r="AN688" s="0" t="e">
        <f aca="false">(AK688-AK687)/AK688*100</f>
        <v>#DIV/0!</v>
      </c>
      <c r="AO688" s="0"/>
      <c r="AP688" s="0"/>
      <c r="AQ688" s="0"/>
      <c r="AR688" s="0"/>
      <c r="AS688" s="0"/>
      <c r="AT688" s="38"/>
      <c r="AU688" s="38"/>
      <c r="AV688" s="38"/>
      <c r="AW688" s="38"/>
      <c r="AX688" s="38"/>
    </row>
    <row r="689" customFormat="false" ht="16" hidden="false" customHeight="false" outlineLevel="0" collapsed="false">
      <c r="AE689" s="42"/>
      <c r="AF689" s="0"/>
      <c r="AG689" s="0"/>
      <c r="AH689" s="0"/>
      <c r="AI689" s="0"/>
      <c r="AJ689" s="0"/>
      <c r="AK689" s="0"/>
      <c r="AL689" s="0"/>
      <c r="AM689" s="0" t="e">
        <f aca="false">(AL689-AL688)/AL689*100</f>
        <v>#DIV/0!</v>
      </c>
      <c r="AN689" s="0" t="e">
        <f aca="false">(AK689-AK688)/AK689*100</f>
        <v>#DIV/0!</v>
      </c>
      <c r="AO689" s="0"/>
      <c r="AP689" s="0"/>
      <c r="AQ689" s="0"/>
      <c r="AR689" s="0"/>
      <c r="AS689" s="0"/>
      <c r="AT689" s="38"/>
      <c r="AU689" s="38"/>
      <c r="AV689" s="38"/>
      <c r="AW689" s="38"/>
      <c r="AX689" s="38"/>
    </row>
    <row r="690" customFormat="false" ht="16" hidden="false" customHeight="false" outlineLevel="0" collapsed="false">
      <c r="AE690" s="42"/>
      <c r="AF690" s="0"/>
      <c r="AG690" s="0"/>
      <c r="AH690" s="0"/>
      <c r="AI690" s="0"/>
      <c r="AJ690" s="0"/>
      <c r="AK690" s="0"/>
      <c r="AL690" s="0"/>
      <c r="AM690" s="0" t="e">
        <f aca="false">(AL690-AL689)/AL690*100</f>
        <v>#DIV/0!</v>
      </c>
      <c r="AN690" s="0" t="e">
        <f aca="false">(AK690-AK689)/AK690*100</f>
        <v>#DIV/0!</v>
      </c>
      <c r="AO690" s="0"/>
      <c r="AP690" s="0"/>
      <c r="AQ690" s="0"/>
      <c r="AR690" s="0"/>
      <c r="AS690" s="0"/>
      <c r="AT690" s="38"/>
      <c r="AU690" s="38"/>
      <c r="AV690" s="38"/>
      <c r="AW690" s="38"/>
      <c r="AX690" s="38"/>
    </row>
    <row r="691" customFormat="false" ht="16" hidden="false" customHeight="false" outlineLevel="0" collapsed="false">
      <c r="AE691" s="42"/>
      <c r="AF691" s="0"/>
      <c r="AG691" s="0"/>
      <c r="AH691" s="0"/>
      <c r="AI691" s="0"/>
      <c r="AJ691" s="0"/>
      <c r="AK691" s="0"/>
      <c r="AL691" s="0"/>
      <c r="AM691" s="0" t="e">
        <f aca="false">(AL691-AL690)/AL691*100</f>
        <v>#DIV/0!</v>
      </c>
      <c r="AN691" s="0" t="e">
        <f aca="false">(AK691-AK690)/AK691*100</f>
        <v>#DIV/0!</v>
      </c>
      <c r="AO691" s="0"/>
      <c r="AP691" s="0"/>
      <c r="AQ691" s="0"/>
      <c r="AR691" s="0"/>
      <c r="AS691" s="0"/>
      <c r="AT691" s="38"/>
      <c r="AU691" s="38"/>
      <c r="AV691" s="38"/>
      <c r="AW691" s="38"/>
      <c r="AX691" s="38"/>
    </row>
    <row r="692" customFormat="false" ht="16" hidden="false" customHeight="false" outlineLevel="0" collapsed="false">
      <c r="AE692" s="42"/>
      <c r="AF692" s="0"/>
      <c r="AG692" s="0"/>
      <c r="AH692" s="0"/>
      <c r="AI692" s="0"/>
      <c r="AJ692" s="0"/>
      <c r="AK692" s="0"/>
      <c r="AL692" s="0"/>
      <c r="AM692" s="0" t="e">
        <f aca="false">(AL692-AL691)/AL692*100</f>
        <v>#DIV/0!</v>
      </c>
      <c r="AN692" s="0" t="e">
        <f aca="false">(AK692-AK691)/AK692*100</f>
        <v>#DIV/0!</v>
      </c>
      <c r="AO692" s="0"/>
      <c r="AP692" s="0"/>
      <c r="AQ692" s="0"/>
      <c r="AR692" s="0"/>
      <c r="AS692" s="0"/>
      <c r="AT692" s="38"/>
      <c r="AU692" s="38"/>
      <c r="AV692" s="38"/>
      <c r="AW692" s="38"/>
      <c r="AX692" s="38"/>
    </row>
    <row r="693" customFormat="false" ht="16" hidden="false" customHeight="false" outlineLevel="0" collapsed="false">
      <c r="AE693" s="42"/>
      <c r="AF693" s="0"/>
      <c r="AG693" s="0"/>
      <c r="AH693" s="0"/>
      <c r="AI693" s="0"/>
      <c r="AJ693" s="0"/>
      <c r="AK693" s="0"/>
      <c r="AL693" s="0"/>
      <c r="AM693" s="0" t="e">
        <f aca="false">(AL693-AL692)/AL693*100</f>
        <v>#DIV/0!</v>
      </c>
      <c r="AN693" s="0" t="e">
        <f aca="false">(AK693-AK692)/AK693*100</f>
        <v>#DIV/0!</v>
      </c>
      <c r="AO693" s="0"/>
      <c r="AP693" s="0"/>
      <c r="AQ693" s="0"/>
      <c r="AR693" s="0"/>
      <c r="AS693" s="0"/>
      <c r="AT693" s="38"/>
      <c r="AU693" s="38"/>
      <c r="AV693" s="38"/>
      <c r="AW693" s="38"/>
      <c r="AX693" s="38"/>
    </row>
    <row r="694" customFormat="false" ht="16" hidden="false" customHeight="false" outlineLevel="0" collapsed="false">
      <c r="AE694" s="42"/>
      <c r="AF694" s="0"/>
      <c r="AG694" s="0"/>
      <c r="AH694" s="0"/>
      <c r="AI694" s="0"/>
      <c r="AJ694" s="0"/>
      <c r="AK694" s="0"/>
      <c r="AL694" s="0"/>
      <c r="AM694" s="0" t="e">
        <f aca="false">(AL694-AL693)/AL694*100</f>
        <v>#DIV/0!</v>
      </c>
      <c r="AN694" s="0" t="e">
        <f aca="false">(AK694-AK693)/AK694*100</f>
        <v>#DIV/0!</v>
      </c>
      <c r="AO694" s="0"/>
      <c r="AP694" s="0"/>
      <c r="AQ694" s="0"/>
      <c r="AR694" s="0"/>
      <c r="AS694" s="0"/>
      <c r="AT694" s="38"/>
      <c r="AU694" s="38"/>
      <c r="AV694" s="38"/>
      <c r="AW694" s="38"/>
      <c r="AX694" s="38"/>
    </row>
    <row r="695" customFormat="false" ht="16" hidden="false" customHeight="false" outlineLevel="0" collapsed="false">
      <c r="AE695" s="42"/>
      <c r="AF695" s="0"/>
      <c r="AG695" s="0"/>
      <c r="AH695" s="0"/>
      <c r="AI695" s="0"/>
      <c r="AJ695" s="0"/>
      <c r="AK695" s="0"/>
      <c r="AL695" s="0"/>
      <c r="AM695" s="0" t="e">
        <f aca="false">(AL695-AL694)/AL695*100</f>
        <v>#DIV/0!</v>
      </c>
      <c r="AN695" s="0" t="e">
        <f aca="false">(AK695-AK694)/AK695*100</f>
        <v>#DIV/0!</v>
      </c>
      <c r="AO695" s="0"/>
      <c r="AP695" s="0"/>
      <c r="AQ695" s="0"/>
      <c r="AR695" s="0"/>
      <c r="AS695" s="0"/>
      <c r="AT695" s="38"/>
      <c r="AU695" s="38"/>
      <c r="AV695" s="38"/>
      <c r="AW695" s="38"/>
      <c r="AX695" s="38"/>
    </row>
    <row r="696" customFormat="false" ht="16" hidden="false" customHeight="false" outlineLevel="0" collapsed="false">
      <c r="AE696" s="42"/>
      <c r="AF696" s="0"/>
      <c r="AG696" s="0"/>
      <c r="AH696" s="0"/>
      <c r="AI696" s="0"/>
      <c r="AJ696" s="0"/>
      <c r="AK696" s="0"/>
      <c r="AL696" s="0"/>
      <c r="AM696" s="0" t="e">
        <f aca="false">(AL696-AL695)/AL696*100</f>
        <v>#DIV/0!</v>
      </c>
      <c r="AN696" s="0" t="e">
        <f aca="false">(AK696-AK695)/AK696*100</f>
        <v>#DIV/0!</v>
      </c>
      <c r="AO696" s="0"/>
      <c r="AP696" s="0"/>
      <c r="AQ696" s="0"/>
      <c r="AR696" s="0"/>
      <c r="AS696" s="0"/>
      <c r="AT696" s="38"/>
      <c r="AU696" s="38"/>
      <c r="AV696" s="38"/>
      <c r="AW696" s="38"/>
      <c r="AX696" s="38"/>
    </row>
    <row r="697" customFormat="false" ht="16" hidden="false" customHeight="false" outlineLevel="0" collapsed="false">
      <c r="AE697" s="42"/>
      <c r="AF697" s="0"/>
      <c r="AG697" s="0"/>
      <c r="AH697" s="0"/>
      <c r="AI697" s="0"/>
      <c r="AJ697" s="0"/>
      <c r="AK697" s="0"/>
      <c r="AL697" s="0"/>
      <c r="AM697" s="0" t="e">
        <f aca="false">(AL697-AL696)/AL697*100</f>
        <v>#DIV/0!</v>
      </c>
      <c r="AN697" s="0" t="e">
        <f aca="false">(AK697-AK696)/AK697*100</f>
        <v>#DIV/0!</v>
      </c>
      <c r="AO697" s="0"/>
      <c r="AP697" s="0"/>
      <c r="AQ697" s="0"/>
      <c r="AR697" s="0"/>
      <c r="AS697" s="0"/>
      <c r="AT697" s="38"/>
      <c r="AU697" s="38"/>
      <c r="AV697" s="38"/>
      <c r="AW697" s="38"/>
      <c r="AX697" s="38"/>
    </row>
    <row r="698" customFormat="false" ht="16" hidden="false" customHeight="false" outlineLevel="0" collapsed="false">
      <c r="AE698" s="42"/>
      <c r="AF698" s="0"/>
      <c r="AG698" s="0"/>
      <c r="AH698" s="0"/>
      <c r="AI698" s="0"/>
      <c r="AJ698" s="0"/>
      <c r="AK698" s="0"/>
      <c r="AL698" s="0"/>
      <c r="AM698" s="0" t="e">
        <f aca="false">(AL698-AL697)/AL698*100</f>
        <v>#DIV/0!</v>
      </c>
      <c r="AN698" s="0" t="e">
        <f aca="false">(AK698-AK697)/AK698*100</f>
        <v>#DIV/0!</v>
      </c>
      <c r="AO698" s="0"/>
      <c r="AP698" s="0"/>
      <c r="AQ698" s="0"/>
      <c r="AR698" s="0"/>
      <c r="AS698" s="0"/>
      <c r="AT698" s="38"/>
      <c r="AU698" s="38"/>
      <c r="AV698" s="38"/>
      <c r="AW698" s="38"/>
      <c r="AX698" s="38"/>
    </row>
    <row r="699" customFormat="false" ht="16" hidden="false" customHeight="false" outlineLevel="0" collapsed="false">
      <c r="AE699" s="42"/>
      <c r="AF699" s="0"/>
      <c r="AG699" s="0"/>
      <c r="AH699" s="0"/>
      <c r="AI699" s="0"/>
      <c r="AJ699" s="0"/>
      <c r="AK699" s="0"/>
      <c r="AL699" s="0"/>
      <c r="AM699" s="0" t="e">
        <f aca="false">(AL699-AL698)/AL699*100</f>
        <v>#DIV/0!</v>
      </c>
      <c r="AN699" s="0" t="e">
        <f aca="false">(AK699-AK698)/AK699*100</f>
        <v>#DIV/0!</v>
      </c>
      <c r="AO699" s="0"/>
      <c r="AP699" s="0"/>
      <c r="AQ699" s="0"/>
      <c r="AR699" s="0"/>
      <c r="AS699" s="0"/>
      <c r="AT699" s="38"/>
      <c r="AU699" s="38"/>
      <c r="AV699" s="38"/>
      <c r="AW699" s="38"/>
      <c r="AX699" s="38"/>
    </row>
    <row r="700" customFormat="false" ht="16" hidden="false" customHeight="false" outlineLevel="0" collapsed="false">
      <c r="AE700" s="42"/>
      <c r="AF700" s="0"/>
      <c r="AG700" s="0"/>
      <c r="AH700" s="0"/>
      <c r="AI700" s="0"/>
      <c r="AJ700" s="0"/>
      <c r="AK700" s="0"/>
      <c r="AL700" s="0"/>
      <c r="AM700" s="0" t="e">
        <f aca="false">(AL700-AL699)/AL700*100</f>
        <v>#DIV/0!</v>
      </c>
      <c r="AN700" s="0" t="e">
        <f aca="false">(AK700-AK699)/AK700*100</f>
        <v>#DIV/0!</v>
      </c>
      <c r="AO700" s="0"/>
      <c r="AP700" s="0"/>
      <c r="AQ700" s="0"/>
      <c r="AR700" s="0"/>
      <c r="AS700" s="0"/>
      <c r="AT700" s="38"/>
      <c r="AU700" s="38"/>
      <c r="AV700" s="38"/>
      <c r="AW700" s="38"/>
      <c r="AX700" s="38"/>
    </row>
    <row r="701" customFormat="false" ht="16" hidden="false" customHeight="false" outlineLevel="0" collapsed="false">
      <c r="AE701" s="42"/>
      <c r="AF701" s="0"/>
      <c r="AG701" s="0"/>
      <c r="AH701" s="0"/>
      <c r="AI701" s="0"/>
      <c r="AJ701" s="0"/>
      <c r="AK701" s="0"/>
      <c r="AL701" s="0"/>
      <c r="AM701" s="0" t="e">
        <f aca="false">(AL701-AL700)/AL701*100</f>
        <v>#DIV/0!</v>
      </c>
      <c r="AN701" s="0" t="e">
        <f aca="false">(AK701-AK700)/AK701*100</f>
        <v>#DIV/0!</v>
      </c>
      <c r="AO701" s="0"/>
      <c r="AP701" s="0"/>
      <c r="AQ701" s="0"/>
      <c r="AR701" s="0"/>
      <c r="AS701" s="0"/>
      <c r="AT701" s="38"/>
      <c r="AU701" s="38"/>
      <c r="AV701" s="38"/>
      <c r="AW701" s="38"/>
      <c r="AX701" s="38"/>
    </row>
    <row r="702" customFormat="false" ht="16" hidden="false" customHeight="false" outlineLevel="0" collapsed="false">
      <c r="AE702" s="42"/>
      <c r="AF702" s="0"/>
      <c r="AG702" s="0"/>
      <c r="AH702" s="0"/>
      <c r="AI702" s="0"/>
      <c r="AJ702" s="0"/>
      <c r="AK702" s="0"/>
      <c r="AL702" s="0"/>
      <c r="AM702" s="0" t="e">
        <f aca="false">(AL702-AL701)/AL702*100</f>
        <v>#DIV/0!</v>
      </c>
      <c r="AN702" s="0" t="e">
        <f aca="false">(AK702-AK701)/AK702*100</f>
        <v>#DIV/0!</v>
      </c>
      <c r="AO702" s="0"/>
      <c r="AP702" s="0"/>
      <c r="AQ702" s="0"/>
      <c r="AR702" s="0"/>
      <c r="AS702" s="0"/>
      <c r="AT702" s="38"/>
      <c r="AU702" s="38"/>
      <c r="AV702" s="38"/>
      <c r="AW702" s="38"/>
      <c r="AX702" s="38"/>
    </row>
    <row r="703" customFormat="false" ht="16" hidden="false" customHeight="false" outlineLevel="0" collapsed="false">
      <c r="AE703" s="42"/>
      <c r="AF703" s="0"/>
      <c r="AG703" s="0"/>
      <c r="AH703" s="0"/>
      <c r="AI703" s="0"/>
      <c r="AJ703" s="0"/>
      <c r="AK703" s="0"/>
      <c r="AL703" s="0"/>
      <c r="AM703" s="0" t="e">
        <f aca="false">(AL703-AL702)/AL703*100</f>
        <v>#DIV/0!</v>
      </c>
      <c r="AN703" s="0" t="e">
        <f aca="false">(AK703-AK702)/AK703*100</f>
        <v>#DIV/0!</v>
      </c>
      <c r="AO703" s="0"/>
      <c r="AP703" s="0"/>
      <c r="AQ703" s="0"/>
      <c r="AR703" s="0"/>
      <c r="AS703" s="0"/>
      <c r="AT703" s="38"/>
      <c r="AU703" s="38"/>
      <c r="AV703" s="38"/>
      <c r="AW703" s="38"/>
      <c r="AX703" s="38"/>
    </row>
    <row r="704" customFormat="false" ht="16" hidden="false" customHeight="false" outlineLevel="0" collapsed="false">
      <c r="AE704" s="42"/>
      <c r="AF704" s="0"/>
      <c r="AG704" s="0"/>
      <c r="AH704" s="0"/>
      <c r="AI704" s="0"/>
      <c r="AJ704" s="0"/>
      <c r="AK704" s="0"/>
      <c r="AL704" s="0"/>
      <c r="AM704" s="0" t="e">
        <f aca="false">(AL704-AL703)/AL704*100</f>
        <v>#DIV/0!</v>
      </c>
      <c r="AN704" s="0" t="e">
        <f aca="false">(AK704-AK703)/AK704*100</f>
        <v>#DIV/0!</v>
      </c>
      <c r="AO704" s="0"/>
      <c r="AP704" s="0"/>
      <c r="AQ704" s="0"/>
      <c r="AR704" s="0"/>
      <c r="AS704" s="0"/>
      <c r="AT704" s="38"/>
      <c r="AU704" s="38"/>
      <c r="AV704" s="38"/>
      <c r="AW704" s="38"/>
      <c r="AX704" s="38"/>
    </row>
    <row r="705" customFormat="false" ht="16" hidden="false" customHeight="false" outlineLevel="0" collapsed="false">
      <c r="AE705" s="42"/>
      <c r="AF705" s="0"/>
      <c r="AG705" s="0"/>
      <c r="AH705" s="0"/>
      <c r="AI705" s="0"/>
      <c r="AJ705" s="0"/>
      <c r="AK705" s="0"/>
      <c r="AL705" s="0"/>
      <c r="AM705" s="0" t="e">
        <f aca="false">(AL705-AL704)/AL705*100</f>
        <v>#DIV/0!</v>
      </c>
      <c r="AN705" s="0" t="e">
        <f aca="false">(AK705-AK704)/AK705*100</f>
        <v>#DIV/0!</v>
      </c>
      <c r="AO705" s="0"/>
      <c r="AP705" s="0"/>
      <c r="AQ705" s="0"/>
      <c r="AR705" s="0"/>
      <c r="AS705" s="0"/>
      <c r="AT705" s="38"/>
      <c r="AU705" s="38"/>
      <c r="AV705" s="38"/>
      <c r="AW705" s="38"/>
      <c r="AX705" s="38"/>
    </row>
    <row r="706" customFormat="false" ht="16" hidden="false" customHeight="false" outlineLevel="0" collapsed="false">
      <c r="AE706" s="42"/>
      <c r="AF706" s="0"/>
      <c r="AG706" s="0"/>
      <c r="AH706" s="0"/>
      <c r="AI706" s="0"/>
      <c r="AJ706" s="0"/>
      <c r="AK706" s="0"/>
      <c r="AL706" s="0"/>
      <c r="AM706" s="0" t="e">
        <f aca="false">(AL706-AL705)/AL706*100</f>
        <v>#DIV/0!</v>
      </c>
      <c r="AN706" s="0" t="e">
        <f aca="false">(AK706-AK705)/AK706*100</f>
        <v>#DIV/0!</v>
      </c>
      <c r="AO706" s="0"/>
      <c r="AP706" s="0"/>
      <c r="AQ706" s="0"/>
      <c r="AR706" s="0"/>
      <c r="AS706" s="0"/>
      <c r="AT706" s="38"/>
      <c r="AU706" s="38"/>
      <c r="AV706" s="38"/>
      <c r="AW706" s="38"/>
      <c r="AX706" s="38"/>
    </row>
    <row r="707" customFormat="false" ht="16" hidden="false" customHeight="false" outlineLevel="0" collapsed="false">
      <c r="AE707" s="42"/>
      <c r="AF707" s="0"/>
      <c r="AG707" s="0"/>
      <c r="AH707" s="0"/>
      <c r="AI707" s="0"/>
      <c r="AJ707" s="0"/>
      <c r="AK707" s="0"/>
      <c r="AL707" s="0"/>
      <c r="AM707" s="0" t="e">
        <f aca="false">(AL707-AL706)/AL707*100</f>
        <v>#DIV/0!</v>
      </c>
      <c r="AN707" s="0" t="e">
        <f aca="false">(AK707-AK706)/AK707*100</f>
        <v>#DIV/0!</v>
      </c>
      <c r="AO707" s="0"/>
      <c r="AP707" s="0"/>
      <c r="AQ707" s="0"/>
      <c r="AR707" s="0"/>
      <c r="AS707" s="0"/>
      <c r="AT707" s="38"/>
      <c r="AU707" s="38"/>
      <c r="AV707" s="38"/>
      <c r="AW707" s="38"/>
      <c r="AX707" s="38"/>
    </row>
    <row r="708" customFormat="false" ht="16" hidden="false" customHeight="false" outlineLevel="0" collapsed="false">
      <c r="AE708" s="42"/>
      <c r="AF708" s="0"/>
      <c r="AG708" s="0"/>
      <c r="AH708" s="0"/>
      <c r="AI708" s="0"/>
      <c r="AJ708" s="0"/>
      <c r="AK708" s="0"/>
      <c r="AL708" s="0"/>
      <c r="AM708" s="0" t="e">
        <f aca="false">(AL708-AL707)/AL708*100</f>
        <v>#DIV/0!</v>
      </c>
      <c r="AN708" s="0" t="e">
        <f aca="false">(AK708-AK707)/AK708*100</f>
        <v>#DIV/0!</v>
      </c>
      <c r="AO708" s="0"/>
      <c r="AP708" s="0"/>
      <c r="AQ708" s="0"/>
      <c r="AR708" s="0"/>
      <c r="AS708" s="0"/>
      <c r="AT708" s="38"/>
      <c r="AU708" s="38"/>
      <c r="AV708" s="38"/>
      <c r="AW708" s="38"/>
      <c r="AX708" s="38"/>
    </row>
    <row r="709" customFormat="false" ht="16" hidden="false" customHeight="false" outlineLevel="0" collapsed="false">
      <c r="AE709" s="42"/>
      <c r="AF709" s="0"/>
      <c r="AG709" s="0"/>
      <c r="AH709" s="0"/>
      <c r="AI709" s="0"/>
      <c r="AJ709" s="0"/>
      <c r="AK709" s="0"/>
      <c r="AL709" s="0"/>
      <c r="AM709" s="0" t="e">
        <f aca="false">(AL709-AL708)/AL709*100</f>
        <v>#DIV/0!</v>
      </c>
      <c r="AN709" s="0" t="e">
        <f aca="false">(AK709-AK708)/AK709*100</f>
        <v>#DIV/0!</v>
      </c>
      <c r="AO709" s="0"/>
      <c r="AP709" s="0"/>
      <c r="AQ709" s="0"/>
      <c r="AR709" s="0"/>
      <c r="AS709" s="0"/>
      <c r="AT709" s="38"/>
      <c r="AU709" s="38"/>
      <c r="AV709" s="38"/>
      <c r="AW709" s="38"/>
      <c r="AX709" s="38"/>
    </row>
    <row r="710" customFormat="false" ht="16" hidden="false" customHeight="false" outlineLevel="0" collapsed="false">
      <c r="AE710" s="42"/>
      <c r="AF710" s="0"/>
      <c r="AG710" s="0"/>
      <c r="AH710" s="0"/>
      <c r="AI710" s="0"/>
      <c r="AJ710" s="0"/>
      <c r="AK710" s="0"/>
      <c r="AL710" s="0"/>
      <c r="AM710" s="0" t="e">
        <f aca="false">(AL710-AL709)/AL710*100</f>
        <v>#DIV/0!</v>
      </c>
      <c r="AN710" s="0" t="e">
        <f aca="false">(AK710-AK709)/AK710*100</f>
        <v>#DIV/0!</v>
      </c>
      <c r="AO710" s="0"/>
      <c r="AP710" s="0"/>
      <c r="AQ710" s="0"/>
      <c r="AR710" s="0"/>
      <c r="AS710" s="0"/>
      <c r="AT710" s="38"/>
      <c r="AU710" s="38"/>
      <c r="AV710" s="38"/>
      <c r="AW710" s="38"/>
      <c r="AX710" s="38"/>
    </row>
    <row r="711" customFormat="false" ht="16" hidden="false" customHeight="false" outlineLevel="0" collapsed="false">
      <c r="AE711" s="42"/>
      <c r="AF711" s="0"/>
      <c r="AG711" s="0"/>
      <c r="AH711" s="0"/>
      <c r="AI711" s="0"/>
      <c r="AJ711" s="0"/>
      <c r="AK711" s="0"/>
      <c r="AL711" s="0"/>
      <c r="AM711" s="0" t="e">
        <f aca="false">(AL711-AL710)/AL711*100</f>
        <v>#DIV/0!</v>
      </c>
      <c r="AN711" s="0" t="e">
        <f aca="false">(AK711-AK710)/AK711*100</f>
        <v>#DIV/0!</v>
      </c>
      <c r="AO711" s="0"/>
      <c r="AP711" s="0"/>
      <c r="AQ711" s="0"/>
      <c r="AR711" s="0"/>
      <c r="AS711" s="0"/>
      <c r="AT711" s="38"/>
      <c r="AU711" s="38"/>
      <c r="AV711" s="38"/>
      <c r="AW711" s="38"/>
      <c r="AX711" s="38"/>
    </row>
    <row r="712" customFormat="false" ht="16" hidden="false" customHeight="false" outlineLevel="0" collapsed="false">
      <c r="AE712" s="42"/>
      <c r="AF712" s="0"/>
      <c r="AG712" s="0"/>
      <c r="AH712" s="0"/>
      <c r="AI712" s="0"/>
      <c r="AJ712" s="0"/>
      <c r="AK712" s="0"/>
      <c r="AL712" s="0"/>
      <c r="AM712" s="0" t="e">
        <f aca="false">(AL712-AL711)/AL712*100</f>
        <v>#DIV/0!</v>
      </c>
      <c r="AN712" s="0" t="e">
        <f aca="false">(AK712-AK711)/AK712*100</f>
        <v>#DIV/0!</v>
      </c>
      <c r="AO712" s="0"/>
      <c r="AP712" s="0"/>
      <c r="AQ712" s="0"/>
      <c r="AR712" s="0"/>
      <c r="AS712" s="0"/>
      <c r="AT712" s="38"/>
      <c r="AU712" s="38"/>
      <c r="AV712" s="38"/>
      <c r="AW712" s="38"/>
      <c r="AX712" s="38"/>
    </row>
    <row r="713" customFormat="false" ht="16" hidden="false" customHeight="false" outlineLevel="0" collapsed="false">
      <c r="AE713" s="42"/>
      <c r="AF713" s="0"/>
      <c r="AG713" s="0"/>
      <c r="AH713" s="0"/>
      <c r="AI713" s="0"/>
      <c r="AJ713" s="0"/>
      <c r="AK713" s="0"/>
      <c r="AL713" s="0"/>
      <c r="AM713" s="0" t="e">
        <f aca="false">(AL713-AL712)/AL713*100</f>
        <v>#DIV/0!</v>
      </c>
      <c r="AN713" s="0" t="e">
        <f aca="false">(AK713-AK712)/AK713*100</f>
        <v>#DIV/0!</v>
      </c>
      <c r="AO713" s="0"/>
      <c r="AP713" s="0"/>
      <c r="AQ713" s="0"/>
      <c r="AR713" s="0"/>
      <c r="AS713" s="0"/>
      <c r="AT713" s="38"/>
      <c r="AU713" s="38"/>
      <c r="AV713" s="38"/>
      <c r="AW713" s="38"/>
      <c r="AX713" s="38"/>
    </row>
    <row r="714" customFormat="false" ht="16" hidden="false" customHeight="false" outlineLevel="0" collapsed="false">
      <c r="AE714" s="42"/>
      <c r="AF714" s="0"/>
      <c r="AG714" s="0"/>
      <c r="AH714" s="0"/>
      <c r="AI714" s="0"/>
      <c r="AJ714" s="0"/>
      <c r="AK714" s="0"/>
      <c r="AL714" s="0"/>
      <c r="AM714" s="0" t="e">
        <f aca="false">(AL714-AL713)/AL714*100</f>
        <v>#DIV/0!</v>
      </c>
      <c r="AN714" s="0" t="e">
        <f aca="false">(AK714-AK713)/AK714*100</f>
        <v>#DIV/0!</v>
      </c>
      <c r="AO714" s="0"/>
      <c r="AP714" s="0"/>
      <c r="AQ714" s="0"/>
      <c r="AR714" s="0"/>
      <c r="AS714" s="0"/>
      <c r="AT714" s="38"/>
      <c r="AU714" s="38"/>
      <c r="AV714" s="38"/>
      <c r="AW714" s="38"/>
      <c r="AX714" s="38"/>
    </row>
    <row r="715" customFormat="false" ht="16" hidden="false" customHeight="false" outlineLevel="0" collapsed="false">
      <c r="AE715" s="42"/>
      <c r="AF715" s="0"/>
      <c r="AG715" s="0"/>
      <c r="AH715" s="0"/>
      <c r="AI715" s="0"/>
      <c r="AJ715" s="0"/>
      <c r="AK715" s="0"/>
      <c r="AL715" s="0"/>
      <c r="AM715" s="0" t="e">
        <f aca="false">(AL715-AL714)/AL715*100</f>
        <v>#DIV/0!</v>
      </c>
      <c r="AN715" s="0" t="e">
        <f aca="false">(AK715-AK714)/AK715*100</f>
        <v>#DIV/0!</v>
      </c>
      <c r="AO715" s="0"/>
      <c r="AP715" s="0"/>
      <c r="AQ715" s="0"/>
      <c r="AR715" s="0"/>
      <c r="AS715" s="0"/>
      <c r="AT715" s="38"/>
      <c r="AU715" s="38"/>
      <c r="AV715" s="38"/>
      <c r="AW715" s="38"/>
      <c r="AX715" s="38"/>
    </row>
    <row r="716" customFormat="false" ht="16" hidden="false" customHeight="false" outlineLevel="0" collapsed="false">
      <c r="AE716" s="42"/>
      <c r="AF716" s="0"/>
      <c r="AG716" s="0"/>
      <c r="AH716" s="0"/>
      <c r="AI716" s="0"/>
      <c r="AJ716" s="0"/>
      <c r="AK716" s="0"/>
      <c r="AL716" s="0"/>
      <c r="AM716" s="0" t="e">
        <f aca="false">(AL716-AL715)/AL716*100</f>
        <v>#DIV/0!</v>
      </c>
      <c r="AN716" s="0" t="e">
        <f aca="false">(AK716-AK715)/AK716*100</f>
        <v>#DIV/0!</v>
      </c>
      <c r="AO716" s="0"/>
      <c r="AP716" s="0"/>
      <c r="AQ716" s="0"/>
      <c r="AR716" s="0"/>
      <c r="AS716" s="0"/>
      <c r="AT716" s="38"/>
      <c r="AU716" s="38"/>
      <c r="AV716" s="38"/>
      <c r="AW716" s="38"/>
      <c r="AX716" s="38"/>
    </row>
    <row r="717" customFormat="false" ht="16" hidden="false" customHeight="false" outlineLevel="0" collapsed="false">
      <c r="AE717" s="42"/>
      <c r="AF717" s="0"/>
      <c r="AG717" s="0"/>
      <c r="AH717" s="0"/>
      <c r="AI717" s="0"/>
      <c r="AJ717" s="0"/>
      <c r="AK717" s="0"/>
      <c r="AL717" s="0"/>
      <c r="AM717" s="0" t="e">
        <f aca="false">(AL717-AL716)/AL717*100</f>
        <v>#DIV/0!</v>
      </c>
      <c r="AN717" s="0" t="e">
        <f aca="false">(AK717-AK716)/AK717*100</f>
        <v>#DIV/0!</v>
      </c>
      <c r="AO717" s="0"/>
      <c r="AP717" s="0"/>
      <c r="AQ717" s="0"/>
      <c r="AR717" s="0"/>
      <c r="AS717" s="0"/>
      <c r="AT717" s="38"/>
      <c r="AU717" s="38"/>
      <c r="AV717" s="38"/>
      <c r="AW717" s="38"/>
      <c r="AX717" s="38"/>
    </row>
    <row r="718" customFormat="false" ht="16" hidden="false" customHeight="false" outlineLevel="0" collapsed="false">
      <c r="AE718" s="42"/>
      <c r="AF718" s="0"/>
      <c r="AG718" s="0"/>
      <c r="AH718" s="0"/>
      <c r="AI718" s="0"/>
      <c r="AJ718" s="0"/>
      <c r="AK718" s="0"/>
      <c r="AL718" s="0"/>
      <c r="AM718" s="0" t="e">
        <f aca="false">(AL718-AL717)/AL718*100</f>
        <v>#DIV/0!</v>
      </c>
      <c r="AN718" s="0" t="e">
        <f aca="false">(AK718-AK717)/AK718*100</f>
        <v>#DIV/0!</v>
      </c>
      <c r="AO718" s="0"/>
      <c r="AP718" s="0"/>
      <c r="AQ718" s="0"/>
      <c r="AR718" s="0"/>
      <c r="AS718" s="0"/>
      <c r="AT718" s="38"/>
      <c r="AU718" s="38"/>
      <c r="AV718" s="38"/>
      <c r="AW718" s="38"/>
      <c r="AX718" s="38"/>
    </row>
    <row r="719" customFormat="false" ht="16" hidden="false" customHeight="false" outlineLevel="0" collapsed="false">
      <c r="AE719" s="42"/>
      <c r="AF719" s="0"/>
      <c r="AG719" s="0"/>
      <c r="AH719" s="0"/>
      <c r="AI719" s="0"/>
      <c r="AJ719" s="0"/>
      <c r="AK719" s="0"/>
      <c r="AL719" s="0"/>
      <c r="AM719" s="0" t="e">
        <f aca="false">(AL719-AL718)/AL719*100</f>
        <v>#DIV/0!</v>
      </c>
      <c r="AN719" s="0" t="e">
        <f aca="false">(AK719-AK718)/AK719*100</f>
        <v>#DIV/0!</v>
      </c>
      <c r="AO719" s="0"/>
      <c r="AP719" s="0"/>
      <c r="AQ719" s="0"/>
      <c r="AR719" s="0"/>
      <c r="AS719" s="0"/>
      <c r="AT719" s="38"/>
      <c r="AU719" s="38"/>
      <c r="AV719" s="38"/>
      <c r="AW719" s="38"/>
      <c r="AX719" s="38"/>
    </row>
    <row r="720" customFormat="false" ht="16" hidden="false" customHeight="false" outlineLevel="0" collapsed="false">
      <c r="AE720" s="42"/>
      <c r="AF720" s="0"/>
      <c r="AG720" s="0"/>
      <c r="AH720" s="0"/>
      <c r="AI720" s="0"/>
      <c r="AJ720" s="0"/>
      <c r="AK720" s="0"/>
      <c r="AL720" s="0"/>
      <c r="AM720" s="0" t="e">
        <f aca="false">(AL720-AL719)/AL720*100</f>
        <v>#DIV/0!</v>
      </c>
      <c r="AN720" s="0" t="e">
        <f aca="false">(AK720-AK719)/AK720*100</f>
        <v>#DIV/0!</v>
      </c>
      <c r="AO720" s="0"/>
      <c r="AP720" s="0"/>
      <c r="AQ720" s="0"/>
      <c r="AR720" s="0"/>
      <c r="AS720" s="0"/>
      <c r="AT720" s="38"/>
      <c r="AU720" s="38"/>
      <c r="AV720" s="38"/>
      <c r="AW720" s="38"/>
      <c r="AX720" s="38"/>
    </row>
    <row r="721" customFormat="false" ht="16" hidden="false" customHeight="false" outlineLevel="0" collapsed="false">
      <c r="AE721" s="42"/>
      <c r="AF721" s="0"/>
      <c r="AG721" s="0"/>
      <c r="AH721" s="0"/>
      <c r="AI721" s="0"/>
      <c r="AJ721" s="0"/>
      <c r="AK721" s="0"/>
      <c r="AL721" s="0"/>
      <c r="AM721" s="0" t="e">
        <f aca="false">(AL721-AL720)/AL721*100</f>
        <v>#DIV/0!</v>
      </c>
      <c r="AN721" s="0" t="e">
        <f aca="false">(AK721-AK720)/AK721*100</f>
        <v>#DIV/0!</v>
      </c>
      <c r="AO721" s="0"/>
      <c r="AP721" s="0"/>
      <c r="AQ721" s="0"/>
      <c r="AR721" s="0"/>
      <c r="AS721" s="0"/>
      <c r="AT721" s="38"/>
      <c r="AU721" s="38"/>
      <c r="AV721" s="38"/>
      <c r="AW721" s="38"/>
      <c r="AX721" s="38"/>
    </row>
    <row r="722" customFormat="false" ht="16" hidden="false" customHeight="false" outlineLevel="0" collapsed="false">
      <c r="AE722" s="42"/>
      <c r="AF722" s="0"/>
      <c r="AG722" s="0"/>
      <c r="AH722" s="0"/>
      <c r="AI722" s="0"/>
      <c r="AJ722" s="0"/>
      <c r="AK722" s="0"/>
      <c r="AL722" s="0"/>
      <c r="AM722" s="0" t="e">
        <f aca="false">(AL722-AL721)/AL722*100</f>
        <v>#DIV/0!</v>
      </c>
      <c r="AN722" s="0" t="e">
        <f aca="false">(AK722-AK721)/AK722*100</f>
        <v>#DIV/0!</v>
      </c>
      <c r="AO722" s="0"/>
      <c r="AP722" s="0"/>
      <c r="AQ722" s="0"/>
      <c r="AR722" s="0"/>
      <c r="AS722" s="0"/>
      <c r="AT722" s="38"/>
      <c r="AU722" s="38"/>
      <c r="AV722" s="38"/>
      <c r="AW722" s="38"/>
      <c r="AX722" s="38"/>
    </row>
    <row r="723" customFormat="false" ht="16" hidden="false" customHeight="false" outlineLevel="0" collapsed="false">
      <c r="AE723" s="42"/>
      <c r="AF723" s="0"/>
      <c r="AG723" s="0"/>
      <c r="AH723" s="0"/>
      <c r="AI723" s="0"/>
      <c r="AJ723" s="0"/>
      <c r="AK723" s="0"/>
      <c r="AL723" s="0"/>
      <c r="AM723" s="0" t="e">
        <f aca="false">(AL723-AL722)/AL723*100</f>
        <v>#DIV/0!</v>
      </c>
      <c r="AN723" s="0" t="e">
        <f aca="false">(AK723-AK722)/AK723*100</f>
        <v>#DIV/0!</v>
      </c>
      <c r="AO723" s="0"/>
      <c r="AP723" s="0"/>
      <c r="AQ723" s="0"/>
      <c r="AR723" s="0"/>
      <c r="AS723" s="0"/>
      <c r="AT723" s="38"/>
      <c r="AU723" s="38"/>
      <c r="AV723" s="38"/>
      <c r="AW723" s="38"/>
      <c r="AX723" s="38"/>
    </row>
    <row r="724" customFormat="false" ht="16" hidden="false" customHeight="false" outlineLevel="0" collapsed="false">
      <c r="AE724" s="42"/>
      <c r="AF724" s="0"/>
      <c r="AG724" s="0"/>
      <c r="AH724" s="0"/>
      <c r="AI724" s="0"/>
      <c r="AJ724" s="0"/>
      <c r="AK724" s="0"/>
      <c r="AL724" s="0"/>
      <c r="AM724" s="0" t="e">
        <f aca="false">(AL724-AL723)/AL724*100</f>
        <v>#DIV/0!</v>
      </c>
      <c r="AN724" s="0" t="e">
        <f aca="false">(AK724-AK723)/AK724*100</f>
        <v>#DIV/0!</v>
      </c>
      <c r="AO724" s="0"/>
      <c r="AP724" s="0"/>
      <c r="AQ724" s="0"/>
      <c r="AR724" s="0"/>
      <c r="AS724" s="0"/>
      <c r="AT724" s="38"/>
      <c r="AU724" s="38"/>
      <c r="AV724" s="38"/>
      <c r="AW724" s="38"/>
      <c r="AX724" s="38"/>
    </row>
    <row r="725" customFormat="false" ht="16" hidden="false" customHeight="false" outlineLevel="0" collapsed="false">
      <c r="AE725" s="42"/>
      <c r="AF725" s="0"/>
      <c r="AG725" s="0"/>
      <c r="AH725" s="0"/>
      <c r="AI725" s="0"/>
      <c r="AJ725" s="0"/>
      <c r="AK725" s="0"/>
      <c r="AL725" s="0"/>
      <c r="AM725" s="0" t="e">
        <f aca="false">(AL725-AL724)/AL725*100</f>
        <v>#DIV/0!</v>
      </c>
      <c r="AN725" s="0" t="e">
        <f aca="false">(AK725-AK724)/AK725*100</f>
        <v>#DIV/0!</v>
      </c>
      <c r="AO725" s="0"/>
      <c r="AP725" s="0"/>
      <c r="AQ725" s="0"/>
      <c r="AR725" s="0"/>
      <c r="AS725" s="0"/>
      <c r="AT725" s="38"/>
      <c r="AU725" s="38"/>
      <c r="AV725" s="38"/>
      <c r="AW725" s="38"/>
      <c r="AX725" s="38"/>
    </row>
    <row r="726" customFormat="false" ht="16" hidden="false" customHeight="false" outlineLevel="0" collapsed="false">
      <c r="AE726" s="42"/>
      <c r="AF726" s="0"/>
      <c r="AG726" s="0"/>
      <c r="AH726" s="0"/>
      <c r="AI726" s="0"/>
      <c r="AJ726" s="0"/>
      <c r="AK726" s="0"/>
      <c r="AL726" s="0"/>
      <c r="AM726" s="0" t="e">
        <f aca="false">(AL726-AL725)/AL726*100</f>
        <v>#DIV/0!</v>
      </c>
      <c r="AN726" s="0" t="e">
        <f aca="false">(AK726-AK725)/AK726*100</f>
        <v>#DIV/0!</v>
      </c>
      <c r="AO726" s="0"/>
      <c r="AP726" s="0"/>
      <c r="AQ726" s="0"/>
      <c r="AR726" s="0"/>
      <c r="AS726" s="0"/>
      <c r="AT726" s="38"/>
      <c r="AU726" s="38"/>
      <c r="AV726" s="38"/>
      <c r="AW726" s="38"/>
      <c r="AX726" s="38"/>
    </row>
    <row r="727" customFormat="false" ht="16" hidden="false" customHeight="false" outlineLevel="0" collapsed="false">
      <c r="AE727" s="42"/>
      <c r="AF727" s="0"/>
      <c r="AG727" s="0"/>
      <c r="AH727" s="0"/>
      <c r="AI727" s="0"/>
      <c r="AJ727" s="0"/>
      <c r="AK727" s="0"/>
      <c r="AL727" s="0"/>
      <c r="AM727" s="0" t="e">
        <f aca="false">(AL727-AL726)/AL727*100</f>
        <v>#DIV/0!</v>
      </c>
      <c r="AN727" s="0" t="e">
        <f aca="false">(AK727-AK726)/AK727*100</f>
        <v>#DIV/0!</v>
      </c>
      <c r="AO727" s="0"/>
      <c r="AP727" s="0"/>
      <c r="AQ727" s="0"/>
      <c r="AR727" s="0"/>
      <c r="AS727" s="0"/>
      <c r="AT727" s="38"/>
      <c r="AU727" s="38"/>
      <c r="AV727" s="38"/>
      <c r="AW727" s="38"/>
      <c r="AX727" s="38"/>
    </row>
    <row r="728" customFormat="false" ht="16" hidden="false" customHeight="false" outlineLevel="0" collapsed="false">
      <c r="AE728" s="42"/>
      <c r="AF728" s="0"/>
      <c r="AG728" s="0"/>
      <c r="AH728" s="0"/>
      <c r="AI728" s="0"/>
      <c r="AJ728" s="0"/>
      <c r="AK728" s="0"/>
      <c r="AL728" s="0"/>
      <c r="AM728" s="0" t="e">
        <f aca="false">(AL728-AL727)/AL728*100</f>
        <v>#DIV/0!</v>
      </c>
      <c r="AN728" s="0" t="e">
        <f aca="false">(AK728-AK727)/AK728*100</f>
        <v>#DIV/0!</v>
      </c>
      <c r="AO728" s="0"/>
      <c r="AP728" s="0"/>
      <c r="AQ728" s="0"/>
      <c r="AR728" s="0"/>
      <c r="AS728" s="0"/>
      <c r="AT728" s="38"/>
      <c r="AU728" s="38"/>
      <c r="AV728" s="38"/>
      <c r="AW728" s="38"/>
      <c r="AX728" s="38"/>
    </row>
    <row r="729" customFormat="false" ht="16" hidden="false" customHeight="false" outlineLevel="0" collapsed="false">
      <c r="AE729" s="42"/>
      <c r="AF729" s="0"/>
      <c r="AG729" s="0"/>
      <c r="AH729" s="0"/>
      <c r="AI729" s="0"/>
      <c r="AJ729" s="0"/>
      <c r="AK729" s="0"/>
      <c r="AL729" s="0"/>
      <c r="AM729" s="0" t="e">
        <f aca="false">(AL729-AL728)/AL729*100</f>
        <v>#DIV/0!</v>
      </c>
      <c r="AN729" s="0" t="e">
        <f aca="false">(AK729-AK728)/AK729*100</f>
        <v>#DIV/0!</v>
      </c>
      <c r="AO729" s="0"/>
      <c r="AP729" s="0"/>
      <c r="AQ729" s="0"/>
      <c r="AR729" s="0"/>
      <c r="AS729" s="0"/>
      <c r="AT729" s="38"/>
      <c r="AU729" s="38"/>
      <c r="AV729" s="38"/>
      <c r="AW729" s="38"/>
      <c r="AX729" s="38"/>
    </row>
    <row r="730" customFormat="false" ht="16" hidden="false" customHeight="false" outlineLevel="0" collapsed="false">
      <c r="AE730" s="42"/>
      <c r="AF730" s="0"/>
      <c r="AG730" s="0"/>
      <c r="AH730" s="0"/>
      <c r="AI730" s="0"/>
      <c r="AJ730" s="0"/>
      <c r="AK730" s="0"/>
      <c r="AL730" s="0"/>
      <c r="AM730" s="0" t="e">
        <f aca="false">(AL730-AL729)/AL730*100</f>
        <v>#DIV/0!</v>
      </c>
      <c r="AN730" s="0" t="e">
        <f aca="false">(AK730-AK729)/AK730*100</f>
        <v>#DIV/0!</v>
      </c>
      <c r="AO730" s="0"/>
      <c r="AP730" s="0"/>
      <c r="AQ730" s="0"/>
      <c r="AR730" s="0"/>
      <c r="AS730" s="0"/>
      <c r="AT730" s="38"/>
      <c r="AU730" s="38"/>
      <c r="AV730" s="38"/>
      <c r="AW730" s="38"/>
      <c r="AX730" s="38"/>
    </row>
    <row r="731" customFormat="false" ht="16" hidden="false" customHeight="false" outlineLevel="0" collapsed="false">
      <c r="AE731" s="42"/>
      <c r="AF731" s="0"/>
      <c r="AG731" s="0"/>
      <c r="AH731" s="0"/>
      <c r="AI731" s="0"/>
      <c r="AJ731" s="0"/>
      <c r="AK731" s="0"/>
      <c r="AL731" s="0"/>
      <c r="AM731" s="0" t="e">
        <f aca="false">(AL731-AL730)/AL731*100</f>
        <v>#DIV/0!</v>
      </c>
      <c r="AN731" s="0" t="e">
        <f aca="false">(AK731-AK730)/AK731*100</f>
        <v>#DIV/0!</v>
      </c>
      <c r="AO731" s="0"/>
      <c r="AP731" s="0"/>
      <c r="AQ731" s="0"/>
      <c r="AR731" s="0"/>
      <c r="AS731" s="0"/>
      <c r="AT731" s="38"/>
      <c r="AU731" s="38"/>
      <c r="AV731" s="38"/>
      <c r="AW731" s="38"/>
      <c r="AX731" s="38"/>
    </row>
    <row r="732" customFormat="false" ht="16" hidden="false" customHeight="false" outlineLevel="0" collapsed="false">
      <c r="AE732" s="42"/>
      <c r="AF732" s="0"/>
      <c r="AG732" s="0"/>
      <c r="AH732" s="0"/>
      <c r="AI732" s="0"/>
      <c r="AJ732" s="0"/>
      <c r="AK732" s="0"/>
      <c r="AL732" s="0"/>
      <c r="AM732" s="0" t="e">
        <f aca="false">(AL732-AL731)/AL732*100</f>
        <v>#DIV/0!</v>
      </c>
      <c r="AN732" s="0" t="e">
        <f aca="false">(AK732-AK731)/AK732*100</f>
        <v>#DIV/0!</v>
      </c>
      <c r="AO732" s="0"/>
      <c r="AP732" s="0"/>
      <c r="AQ732" s="0"/>
      <c r="AR732" s="0"/>
      <c r="AS732" s="0"/>
      <c r="AT732" s="38"/>
      <c r="AU732" s="38"/>
      <c r="AV732" s="38"/>
      <c r="AW732" s="38"/>
      <c r="AX732" s="38"/>
    </row>
    <row r="733" customFormat="false" ht="16" hidden="false" customHeight="false" outlineLevel="0" collapsed="false">
      <c r="AE733" s="42"/>
      <c r="AF733" s="0"/>
      <c r="AG733" s="0"/>
      <c r="AH733" s="0"/>
      <c r="AI733" s="0"/>
      <c r="AJ733" s="0"/>
      <c r="AK733" s="0"/>
      <c r="AL733" s="0"/>
      <c r="AM733" s="0" t="e">
        <f aca="false">(AL733-AL732)/AL733*100</f>
        <v>#DIV/0!</v>
      </c>
      <c r="AN733" s="0" t="e">
        <f aca="false">(AK733-AK732)/AK733*100</f>
        <v>#DIV/0!</v>
      </c>
      <c r="AO733" s="0"/>
      <c r="AP733" s="0"/>
      <c r="AQ733" s="0"/>
      <c r="AR733" s="0"/>
      <c r="AS733" s="0"/>
      <c r="AT733" s="38"/>
      <c r="AU733" s="38"/>
      <c r="AV733" s="38"/>
      <c r="AW733" s="38"/>
      <c r="AX733" s="38"/>
    </row>
    <row r="734" customFormat="false" ht="16" hidden="false" customHeight="false" outlineLevel="0" collapsed="false">
      <c r="AE734" s="42"/>
      <c r="AF734" s="0"/>
      <c r="AG734" s="0"/>
      <c r="AH734" s="0"/>
      <c r="AI734" s="0"/>
      <c r="AJ734" s="0"/>
      <c r="AK734" s="0"/>
      <c r="AL734" s="0"/>
      <c r="AM734" s="0" t="e">
        <f aca="false">(AL734-AL733)/AL734*100</f>
        <v>#DIV/0!</v>
      </c>
      <c r="AN734" s="0" t="e">
        <f aca="false">(AK734-AK733)/AK734*100</f>
        <v>#DIV/0!</v>
      </c>
      <c r="AO734" s="0"/>
      <c r="AP734" s="0"/>
      <c r="AQ734" s="0"/>
      <c r="AR734" s="0"/>
      <c r="AS734" s="0"/>
      <c r="AT734" s="38"/>
      <c r="AU734" s="38"/>
      <c r="AV734" s="38"/>
      <c r="AW734" s="38"/>
      <c r="AX734" s="38"/>
    </row>
    <row r="735" customFormat="false" ht="16" hidden="false" customHeight="false" outlineLevel="0" collapsed="false">
      <c r="AE735" s="42"/>
      <c r="AF735" s="0"/>
      <c r="AG735" s="0"/>
      <c r="AH735" s="0"/>
      <c r="AI735" s="0"/>
      <c r="AJ735" s="0"/>
      <c r="AK735" s="0"/>
      <c r="AL735" s="0"/>
      <c r="AM735" s="0" t="e">
        <f aca="false">(AL735-AL734)/AL735*100</f>
        <v>#DIV/0!</v>
      </c>
      <c r="AN735" s="0" t="e">
        <f aca="false">(AK735-AK734)/AK735*100</f>
        <v>#DIV/0!</v>
      </c>
      <c r="AO735" s="0"/>
      <c r="AP735" s="0"/>
      <c r="AQ735" s="0"/>
      <c r="AR735" s="0"/>
      <c r="AS735" s="0"/>
      <c r="AT735" s="38"/>
      <c r="AU735" s="38"/>
      <c r="AV735" s="38"/>
      <c r="AW735" s="38"/>
      <c r="AX735" s="38"/>
    </row>
    <row r="736" customFormat="false" ht="16" hidden="false" customHeight="false" outlineLevel="0" collapsed="false">
      <c r="AE736" s="42"/>
      <c r="AF736" s="0"/>
      <c r="AG736" s="0"/>
      <c r="AH736" s="0"/>
      <c r="AI736" s="0"/>
      <c r="AJ736" s="0"/>
      <c r="AK736" s="0"/>
      <c r="AL736" s="0"/>
      <c r="AM736" s="0" t="e">
        <f aca="false">(AL736-AL735)/AL736*100</f>
        <v>#DIV/0!</v>
      </c>
      <c r="AN736" s="0" t="e">
        <f aca="false">(AK736-AK735)/AK736*100</f>
        <v>#DIV/0!</v>
      </c>
      <c r="AO736" s="0"/>
      <c r="AP736" s="0"/>
      <c r="AQ736" s="0"/>
      <c r="AR736" s="0"/>
      <c r="AS736" s="0"/>
      <c r="AT736" s="38"/>
      <c r="AU736" s="38"/>
      <c r="AV736" s="38"/>
      <c r="AW736" s="38"/>
      <c r="AX736" s="38"/>
    </row>
    <row r="737" customFormat="false" ht="16" hidden="false" customHeight="false" outlineLevel="0" collapsed="false">
      <c r="AE737" s="42"/>
      <c r="AF737" s="0"/>
      <c r="AG737" s="0"/>
      <c r="AH737" s="0"/>
      <c r="AI737" s="0"/>
      <c r="AJ737" s="0"/>
      <c r="AK737" s="0"/>
      <c r="AL737" s="0"/>
      <c r="AM737" s="0" t="e">
        <f aca="false">(AL737-AL736)/AL737*100</f>
        <v>#DIV/0!</v>
      </c>
      <c r="AN737" s="0" t="e">
        <f aca="false">(AK737-AK736)/AK737*100</f>
        <v>#DIV/0!</v>
      </c>
      <c r="AO737" s="0"/>
      <c r="AP737" s="0"/>
      <c r="AQ737" s="0"/>
      <c r="AR737" s="0"/>
      <c r="AS737" s="0"/>
      <c r="AT737" s="38"/>
      <c r="AU737" s="38"/>
      <c r="AV737" s="38"/>
      <c r="AW737" s="38"/>
      <c r="AX737" s="38"/>
    </row>
    <row r="738" customFormat="false" ht="16" hidden="false" customHeight="false" outlineLevel="0" collapsed="false">
      <c r="AE738" s="42"/>
      <c r="AF738" s="0"/>
      <c r="AG738" s="0"/>
      <c r="AH738" s="0"/>
      <c r="AI738" s="0"/>
      <c r="AJ738" s="0"/>
      <c r="AK738" s="0"/>
      <c r="AL738" s="0"/>
      <c r="AM738" s="0" t="e">
        <f aca="false">(AL738-AL737)/AL738*100</f>
        <v>#DIV/0!</v>
      </c>
      <c r="AN738" s="0" t="e">
        <f aca="false">(AK738-AK737)/AK738*100</f>
        <v>#DIV/0!</v>
      </c>
      <c r="AO738" s="0"/>
      <c r="AP738" s="0"/>
      <c r="AQ738" s="0"/>
      <c r="AR738" s="0"/>
      <c r="AS738" s="0"/>
      <c r="AT738" s="38"/>
      <c r="AU738" s="38"/>
      <c r="AV738" s="38"/>
      <c r="AW738" s="38"/>
      <c r="AX738" s="38"/>
    </row>
    <row r="739" customFormat="false" ht="16" hidden="false" customHeight="false" outlineLevel="0" collapsed="false">
      <c r="AE739" s="42"/>
      <c r="AF739" s="0"/>
      <c r="AG739" s="0"/>
      <c r="AH739" s="0"/>
      <c r="AI739" s="0"/>
      <c r="AJ739" s="0"/>
      <c r="AK739" s="0"/>
      <c r="AL739" s="0"/>
      <c r="AM739" s="0" t="e">
        <f aca="false">(AL739-AL738)/AL739*100</f>
        <v>#DIV/0!</v>
      </c>
      <c r="AN739" s="0" t="e">
        <f aca="false">(AK739-AK738)/AK739*100</f>
        <v>#DIV/0!</v>
      </c>
      <c r="AO739" s="0"/>
      <c r="AP739" s="0"/>
      <c r="AQ739" s="0"/>
      <c r="AR739" s="0"/>
      <c r="AS739" s="0"/>
      <c r="AT739" s="38"/>
      <c r="AU739" s="38"/>
      <c r="AV739" s="38"/>
      <c r="AW739" s="38"/>
      <c r="AX739" s="38"/>
    </row>
    <row r="740" customFormat="false" ht="16" hidden="false" customHeight="false" outlineLevel="0" collapsed="false">
      <c r="AE740" s="42"/>
      <c r="AF740" s="0"/>
      <c r="AG740" s="0"/>
      <c r="AH740" s="0"/>
      <c r="AI740" s="0"/>
      <c r="AJ740" s="0"/>
      <c r="AK740" s="0"/>
      <c r="AL740" s="0"/>
      <c r="AM740" s="0" t="e">
        <f aca="false">(AL740-AL739)/AL740*100</f>
        <v>#DIV/0!</v>
      </c>
      <c r="AN740" s="0" t="e">
        <f aca="false">(AK740-AK739)/AK740*100</f>
        <v>#DIV/0!</v>
      </c>
      <c r="AO740" s="0"/>
      <c r="AP740" s="0"/>
      <c r="AQ740" s="0"/>
      <c r="AR740" s="0"/>
      <c r="AS740" s="0"/>
      <c r="AT740" s="38"/>
      <c r="AU740" s="38"/>
      <c r="AV740" s="38"/>
      <c r="AW740" s="38"/>
      <c r="AX740" s="38"/>
    </row>
    <row r="741" customFormat="false" ht="16" hidden="false" customHeight="false" outlineLevel="0" collapsed="false">
      <c r="AE741" s="42"/>
      <c r="AF741" s="0"/>
      <c r="AG741" s="0"/>
      <c r="AH741" s="0"/>
      <c r="AI741" s="0"/>
      <c r="AJ741" s="0"/>
      <c r="AK741" s="0"/>
      <c r="AL741" s="0"/>
      <c r="AM741" s="0" t="e">
        <f aca="false">(AL741-AL740)/AL741*100</f>
        <v>#DIV/0!</v>
      </c>
      <c r="AN741" s="0" t="e">
        <f aca="false">(AK741-AK740)/AK741*100</f>
        <v>#DIV/0!</v>
      </c>
      <c r="AO741" s="0"/>
      <c r="AP741" s="0"/>
      <c r="AQ741" s="0"/>
      <c r="AR741" s="0"/>
      <c r="AS741" s="0"/>
      <c r="AT741" s="38"/>
      <c r="AU741" s="38"/>
      <c r="AV741" s="38"/>
      <c r="AW741" s="38"/>
      <c r="AX741" s="38"/>
    </row>
    <row r="742" customFormat="false" ht="16" hidden="false" customHeight="false" outlineLevel="0" collapsed="false">
      <c r="AE742" s="42"/>
      <c r="AF742" s="0"/>
      <c r="AG742" s="0"/>
      <c r="AH742" s="0"/>
      <c r="AI742" s="0"/>
      <c r="AJ742" s="0"/>
      <c r="AK742" s="0"/>
      <c r="AL742" s="0"/>
      <c r="AM742" s="0" t="e">
        <f aca="false">(AL742-AL741)/AL742*100</f>
        <v>#DIV/0!</v>
      </c>
      <c r="AN742" s="0" t="e">
        <f aca="false">(AK742-AK741)/AK742*100</f>
        <v>#DIV/0!</v>
      </c>
      <c r="AO742" s="0"/>
      <c r="AP742" s="0"/>
      <c r="AQ742" s="0"/>
      <c r="AR742" s="0"/>
      <c r="AS742" s="0"/>
      <c r="AT742" s="38"/>
      <c r="AU742" s="38"/>
      <c r="AV742" s="38"/>
      <c r="AW742" s="38"/>
      <c r="AX742" s="38"/>
    </row>
    <row r="743" customFormat="false" ht="16" hidden="false" customHeight="false" outlineLevel="0" collapsed="false">
      <c r="AE743" s="42"/>
      <c r="AF743" s="0"/>
      <c r="AG743" s="0"/>
      <c r="AH743" s="0"/>
      <c r="AI743" s="0"/>
      <c r="AJ743" s="0"/>
      <c r="AK743" s="0"/>
      <c r="AL743" s="0"/>
      <c r="AM743" s="0" t="e">
        <f aca="false">(AL743-AL742)/AL743*100</f>
        <v>#DIV/0!</v>
      </c>
      <c r="AN743" s="0" t="e">
        <f aca="false">(AK743-AK742)/AK743*100</f>
        <v>#DIV/0!</v>
      </c>
      <c r="AO743" s="0"/>
      <c r="AP743" s="0"/>
      <c r="AQ743" s="0"/>
      <c r="AR743" s="0"/>
      <c r="AS743" s="0"/>
      <c r="AT743" s="38"/>
      <c r="AU743" s="38"/>
      <c r="AV743" s="38"/>
      <c r="AW743" s="38"/>
      <c r="AX743" s="38"/>
    </row>
    <row r="744" customFormat="false" ht="16" hidden="false" customHeight="false" outlineLevel="0" collapsed="false">
      <c r="AE744" s="42"/>
      <c r="AF744" s="0"/>
      <c r="AG744" s="0"/>
      <c r="AH744" s="0"/>
      <c r="AI744" s="0"/>
      <c r="AJ744" s="0"/>
      <c r="AK744" s="0"/>
      <c r="AL744" s="0"/>
      <c r="AM744" s="0" t="e">
        <f aca="false">(AL744-AL743)/AL744*100</f>
        <v>#DIV/0!</v>
      </c>
      <c r="AN744" s="0" t="e">
        <f aca="false">(AK744-AK743)/AK744*100</f>
        <v>#DIV/0!</v>
      </c>
      <c r="AO744" s="0"/>
      <c r="AP744" s="0"/>
      <c r="AQ744" s="0"/>
      <c r="AR744" s="0"/>
      <c r="AS744" s="0"/>
      <c r="AT744" s="38"/>
      <c r="AU744" s="38"/>
      <c r="AV744" s="38"/>
      <c r="AW744" s="38"/>
      <c r="AX744" s="38"/>
    </row>
    <row r="745" customFormat="false" ht="16" hidden="false" customHeight="false" outlineLevel="0" collapsed="false">
      <c r="AE745" s="42"/>
      <c r="AF745" s="0"/>
      <c r="AG745" s="0"/>
      <c r="AH745" s="0"/>
      <c r="AI745" s="0"/>
      <c r="AJ745" s="0"/>
      <c r="AK745" s="0"/>
      <c r="AL745" s="0"/>
      <c r="AM745" s="0" t="e">
        <f aca="false">(AL745-AL744)/AL745*100</f>
        <v>#DIV/0!</v>
      </c>
      <c r="AN745" s="0" t="e">
        <f aca="false">(AK745-AK744)/AK745*100</f>
        <v>#DIV/0!</v>
      </c>
      <c r="AO745" s="0"/>
      <c r="AP745" s="0"/>
      <c r="AQ745" s="0"/>
      <c r="AR745" s="0"/>
      <c r="AS745" s="0"/>
      <c r="AT745" s="38"/>
      <c r="AU745" s="38"/>
      <c r="AV745" s="38"/>
      <c r="AW745" s="38"/>
      <c r="AX745" s="38"/>
    </row>
    <row r="746" customFormat="false" ht="16" hidden="false" customHeight="false" outlineLevel="0" collapsed="false">
      <c r="AE746" s="42"/>
      <c r="AF746" s="0"/>
      <c r="AG746" s="0"/>
      <c r="AH746" s="0"/>
      <c r="AI746" s="0"/>
      <c r="AJ746" s="0"/>
      <c r="AK746" s="0"/>
      <c r="AL746" s="0"/>
      <c r="AM746" s="0" t="e">
        <f aca="false">(AL746-AL745)/AL746*100</f>
        <v>#DIV/0!</v>
      </c>
      <c r="AN746" s="0" t="e">
        <f aca="false">(AK746-AK745)/AK746*100</f>
        <v>#DIV/0!</v>
      </c>
      <c r="AO746" s="0"/>
      <c r="AP746" s="0"/>
      <c r="AQ746" s="0"/>
      <c r="AR746" s="0"/>
      <c r="AS746" s="0"/>
      <c r="AT746" s="38"/>
      <c r="AU746" s="38"/>
      <c r="AV746" s="38"/>
      <c r="AW746" s="38"/>
      <c r="AX746" s="38"/>
    </row>
    <row r="747" customFormat="false" ht="16" hidden="false" customHeight="false" outlineLevel="0" collapsed="false">
      <c r="AE747" s="42"/>
      <c r="AF747" s="0"/>
      <c r="AG747" s="0"/>
      <c r="AH747" s="0"/>
      <c r="AI747" s="0"/>
      <c r="AJ747" s="0"/>
      <c r="AK747" s="0"/>
      <c r="AL747" s="0"/>
      <c r="AM747" s="0" t="e">
        <f aca="false">(AL747-AL746)/AL747*100</f>
        <v>#DIV/0!</v>
      </c>
      <c r="AN747" s="0" t="e">
        <f aca="false">(AK747-AK746)/AK747*100</f>
        <v>#DIV/0!</v>
      </c>
      <c r="AO747" s="0"/>
      <c r="AP747" s="0"/>
      <c r="AQ747" s="0"/>
      <c r="AR747" s="0"/>
      <c r="AS747" s="0"/>
      <c r="AT747" s="38"/>
      <c r="AU747" s="38"/>
      <c r="AV747" s="38"/>
      <c r="AW747" s="38"/>
      <c r="AX747" s="38"/>
    </row>
    <row r="748" customFormat="false" ht="16" hidden="false" customHeight="false" outlineLevel="0" collapsed="false">
      <c r="AE748" s="42"/>
      <c r="AF748" s="0"/>
      <c r="AG748" s="0"/>
      <c r="AH748" s="0"/>
      <c r="AI748" s="0"/>
      <c r="AJ748" s="0"/>
      <c r="AK748" s="0"/>
      <c r="AL748" s="0"/>
      <c r="AM748" s="0" t="e">
        <f aca="false">(AL748-AL747)/AL748*100</f>
        <v>#DIV/0!</v>
      </c>
      <c r="AN748" s="0" t="e">
        <f aca="false">(AK748-AK747)/AK748*100</f>
        <v>#DIV/0!</v>
      </c>
      <c r="AO748" s="0"/>
      <c r="AP748" s="0"/>
      <c r="AQ748" s="0"/>
      <c r="AR748" s="0"/>
      <c r="AS748" s="0"/>
      <c r="AT748" s="38"/>
      <c r="AU748" s="38"/>
      <c r="AV748" s="38"/>
      <c r="AW748" s="38"/>
      <c r="AX748" s="38"/>
    </row>
    <row r="749" customFormat="false" ht="16" hidden="false" customHeight="false" outlineLevel="0" collapsed="false">
      <c r="AE749" s="42"/>
      <c r="AF749" s="0"/>
      <c r="AG749" s="0"/>
      <c r="AH749" s="0"/>
      <c r="AI749" s="0"/>
      <c r="AJ749" s="0"/>
      <c r="AK749" s="0"/>
      <c r="AL749" s="0"/>
      <c r="AM749" s="0" t="e">
        <f aca="false">(AL749-AL748)/AL749*100</f>
        <v>#DIV/0!</v>
      </c>
      <c r="AN749" s="0" t="e">
        <f aca="false">(AK749-AK748)/AK749*100</f>
        <v>#DIV/0!</v>
      </c>
      <c r="AO749" s="0"/>
      <c r="AP749" s="0"/>
      <c r="AQ749" s="0"/>
      <c r="AR749" s="0"/>
      <c r="AS749" s="0"/>
      <c r="AT749" s="38"/>
      <c r="AU749" s="38"/>
      <c r="AV749" s="38"/>
      <c r="AW749" s="38"/>
      <c r="AX749" s="38"/>
    </row>
    <row r="750" customFormat="false" ht="16" hidden="false" customHeight="false" outlineLevel="0" collapsed="false">
      <c r="AE750" s="42"/>
      <c r="AF750" s="0"/>
      <c r="AG750" s="0"/>
      <c r="AH750" s="0"/>
      <c r="AI750" s="0"/>
      <c r="AJ750" s="0"/>
      <c r="AK750" s="0"/>
      <c r="AL750" s="0"/>
      <c r="AM750" s="0" t="e">
        <f aca="false">(AL750-AL749)/AL750*100</f>
        <v>#DIV/0!</v>
      </c>
      <c r="AN750" s="0" t="e">
        <f aca="false">(AK750-AK749)/AK750*100</f>
        <v>#DIV/0!</v>
      </c>
      <c r="AO750" s="0"/>
      <c r="AP750" s="0"/>
      <c r="AQ750" s="0"/>
      <c r="AR750" s="0"/>
      <c r="AS750" s="0"/>
      <c r="AT750" s="38"/>
      <c r="AU750" s="38"/>
      <c r="AV750" s="38"/>
      <c r="AW750" s="38"/>
      <c r="AX750" s="38"/>
    </row>
    <row r="751" customFormat="false" ht="16" hidden="false" customHeight="false" outlineLevel="0" collapsed="false">
      <c r="AE751" s="42"/>
      <c r="AF751" s="0"/>
      <c r="AG751" s="0"/>
      <c r="AH751" s="0"/>
      <c r="AI751" s="0"/>
      <c r="AJ751" s="0"/>
      <c r="AK751" s="0"/>
      <c r="AL751" s="0"/>
      <c r="AM751" s="0" t="e">
        <f aca="false">(AL751-AL750)/AL751*100</f>
        <v>#DIV/0!</v>
      </c>
      <c r="AN751" s="0" t="e">
        <f aca="false">(AK751-AK750)/AK751*100</f>
        <v>#DIV/0!</v>
      </c>
      <c r="AO751" s="0"/>
      <c r="AP751" s="0"/>
      <c r="AQ751" s="0"/>
      <c r="AR751" s="0"/>
      <c r="AS751" s="0"/>
      <c r="AT751" s="38"/>
      <c r="AU751" s="38"/>
      <c r="AV751" s="38"/>
      <c r="AW751" s="38"/>
      <c r="AX751" s="38"/>
    </row>
    <row r="752" customFormat="false" ht="16" hidden="false" customHeight="false" outlineLevel="0" collapsed="false">
      <c r="AE752" s="42"/>
      <c r="AF752" s="0"/>
      <c r="AG752" s="0"/>
      <c r="AH752" s="0"/>
      <c r="AI752" s="0"/>
      <c r="AJ752" s="0"/>
      <c r="AK752" s="0"/>
      <c r="AL752" s="0"/>
      <c r="AM752" s="0" t="e">
        <f aca="false">(AL752-AL751)/AL752*100</f>
        <v>#DIV/0!</v>
      </c>
      <c r="AN752" s="0" t="e">
        <f aca="false">(AK752-AK751)/AK752*100</f>
        <v>#DIV/0!</v>
      </c>
      <c r="AO752" s="0"/>
      <c r="AP752" s="0"/>
      <c r="AQ752" s="0"/>
      <c r="AR752" s="0"/>
      <c r="AS752" s="0"/>
      <c r="AT752" s="38"/>
      <c r="AU752" s="38"/>
      <c r="AV752" s="38"/>
      <c r="AW752" s="38"/>
      <c r="AX752" s="38"/>
    </row>
    <row r="753" customFormat="false" ht="16" hidden="false" customHeight="false" outlineLevel="0" collapsed="false">
      <c r="AE753" s="42"/>
      <c r="AF753" s="0"/>
      <c r="AG753" s="0"/>
      <c r="AH753" s="0"/>
      <c r="AI753" s="0"/>
      <c r="AJ753" s="0"/>
      <c r="AK753" s="0"/>
      <c r="AL753" s="0"/>
      <c r="AM753" s="0" t="e">
        <f aca="false">(AL753-AL752)/AL753*100</f>
        <v>#DIV/0!</v>
      </c>
      <c r="AN753" s="0" t="e">
        <f aca="false">(AK753-AK752)/AK753*100</f>
        <v>#DIV/0!</v>
      </c>
      <c r="AO753" s="0"/>
      <c r="AP753" s="0"/>
      <c r="AQ753" s="0"/>
      <c r="AR753" s="0"/>
      <c r="AS753" s="0"/>
      <c r="AT753" s="38"/>
      <c r="AU753" s="38"/>
      <c r="AV753" s="38"/>
      <c r="AW753" s="38"/>
      <c r="AX753" s="38"/>
    </row>
    <row r="754" customFormat="false" ht="16" hidden="false" customHeight="false" outlineLevel="0" collapsed="false">
      <c r="AE754" s="42"/>
      <c r="AF754" s="0"/>
      <c r="AG754" s="0"/>
      <c r="AH754" s="0"/>
      <c r="AI754" s="0"/>
      <c r="AJ754" s="0"/>
      <c r="AK754" s="0"/>
      <c r="AL754" s="0"/>
      <c r="AM754" s="0" t="e">
        <f aca="false">(AL754-AL753)/AL754*100</f>
        <v>#DIV/0!</v>
      </c>
      <c r="AN754" s="0" t="e">
        <f aca="false">(AK754-AK753)/AK754*100</f>
        <v>#DIV/0!</v>
      </c>
      <c r="AO754" s="0"/>
      <c r="AP754" s="0"/>
      <c r="AQ754" s="0"/>
      <c r="AR754" s="0"/>
      <c r="AS754" s="0"/>
      <c r="AT754" s="38"/>
      <c r="AU754" s="38"/>
      <c r="AV754" s="38"/>
      <c r="AW754" s="38"/>
      <c r="AX754" s="38"/>
    </row>
    <row r="755" customFormat="false" ht="16" hidden="false" customHeight="false" outlineLevel="0" collapsed="false">
      <c r="AE755" s="42"/>
      <c r="AF755" s="0"/>
      <c r="AG755" s="0"/>
      <c r="AH755" s="0"/>
      <c r="AI755" s="0"/>
      <c r="AJ755" s="0"/>
      <c r="AK755" s="0"/>
      <c r="AL755" s="0"/>
      <c r="AM755" s="0" t="e">
        <f aca="false">(AL755-AL754)/AL755*100</f>
        <v>#DIV/0!</v>
      </c>
      <c r="AN755" s="0" t="e">
        <f aca="false">(AK755-AK754)/AK755*100</f>
        <v>#DIV/0!</v>
      </c>
      <c r="AO755" s="0"/>
      <c r="AP755" s="0"/>
      <c r="AQ755" s="0"/>
      <c r="AR755" s="0"/>
      <c r="AS755" s="0"/>
      <c r="AT755" s="38"/>
      <c r="AU755" s="38"/>
      <c r="AV755" s="38"/>
      <c r="AW755" s="38"/>
      <c r="AX755" s="38"/>
    </row>
    <row r="756" customFormat="false" ht="16" hidden="false" customHeight="false" outlineLevel="0" collapsed="false">
      <c r="AE756" s="42"/>
      <c r="AF756" s="0"/>
      <c r="AG756" s="0"/>
      <c r="AH756" s="0"/>
      <c r="AI756" s="0"/>
      <c r="AJ756" s="0"/>
      <c r="AK756" s="0"/>
      <c r="AL756" s="0"/>
      <c r="AM756" s="0" t="e">
        <f aca="false">(AL756-AL755)/AL756*100</f>
        <v>#DIV/0!</v>
      </c>
      <c r="AN756" s="0" t="e">
        <f aca="false">(AK756-AK755)/AK756*100</f>
        <v>#DIV/0!</v>
      </c>
      <c r="AO756" s="0"/>
      <c r="AP756" s="0"/>
      <c r="AQ756" s="0"/>
      <c r="AR756" s="0"/>
      <c r="AS756" s="0"/>
      <c r="AT756" s="38"/>
      <c r="AU756" s="38"/>
      <c r="AV756" s="38"/>
      <c r="AW756" s="38"/>
      <c r="AX756" s="38"/>
    </row>
    <row r="757" customFormat="false" ht="16" hidden="false" customHeight="false" outlineLevel="0" collapsed="false">
      <c r="AE757" s="42"/>
      <c r="AF757" s="0"/>
      <c r="AG757" s="0"/>
      <c r="AH757" s="0"/>
      <c r="AI757" s="0"/>
      <c r="AJ757" s="0"/>
      <c r="AK757" s="0"/>
      <c r="AL757" s="0"/>
      <c r="AM757" s="0" t="e">
        <f aca="false">(AL757-AL756)/AL757*100</f>
        <v>#DIV/0!</v>
      </c>
      <c r="AN757" s="0" t="e">
        <f aca="false">(AK757-AK756)/AK757*100</f>
        <v>#DIV/0!</v>
      </c>
      <c r="AO757" s="0"/>
      <c r="AP757" s="0"/>
      <c r="AQ757" s="0"/>
      <c r="AR757" s="0"/>
      <c r="AS757" s="0"/>
      <c r="AT757" s="38"/>
      <c r="AU757" s="38"/>
      <c r="AV757" s="38"/>
      <c r="AW757" s="38"/>
      <c r="AX757" s="38"/>
    </row>
    <row r="758" customFormat="false" ht="16" hidden="false" customHeight="false" outlineLevel="0" collapsed="false">
      <c r="AE758" s="42"/>
      <c r="AF758" s="0"/>
      <c r="AG758" s="0"/>
      <c r="AH758" s="0"/>
      <c r="AI758" s="0"/>
      <c r="AJ758" s="0"/>
      <c r="AK758" s="0"/>
      <c r="AL758" s="0"/>
      <c r="AM758" s="0" t="e">
        <f aca="false">(AL758-AL757)/AL758*100</f>
        <v>#DIV/0!</v>
      </c>
      <c r="AN758" s="0" t="e">
        <f aca="false">(AK758-AK757)/AK758*100</f>
        <v>#DIV/0!</v>
      </c>
      <c r="AO758" s="0"/>
      <c r="AP758" s="0"/>
      <c r="AQ758" s="0"/>
      <c r="AR758" s="0"/>
      <c r="AS758" s="0"/>
      <c r="AT758" s="38"/>
      <c r="AU758" s="38"/>
      <c r="AV758" s="38"/>
      <c r="AW758" s="38"/>
      <c r="AX758" s="38"/>
    </row>
    <row r="759" customFormat="false" ht="16" hidden="false" customHeight="false" outlineLevel="0" collapsed="false">
      <c r="AE759" s="42"/>
      <c r="AF759" s="0"/>
      <c r="AG759" s="0"/>
      <c r="AH759" s="0"/>
      <c r="AI759" s="0"/>
      <c r="AJ759" s="0"/>
      <c r="AK759" s="0"/>
      <c r="AL759" s="0"/>
      <c r="AM759" s="0" t="e">
        <f aca="false">(AL759-AL758)/AL759*100</f>
        <v>#DIV/0!</v>
      </c>
      <c r="AN759" s="0" t="e">
        <f aca="false">(AK759-AK758)/AK759*100</f>
        <v>#DIV/0!</v>
      </c>
      <c r="AO759" s="0"/>
      <c r="AP759" s="0"/>
      <c r="AQ759" s="0"/>
      <c r="AR759" s="0"/>
      <c r="AS759" s="0"/>
      <c r="AT759" s="38"/>
      <c r="AU759" s="38"/>
      <c r="AV759" s="38"/>
      <c r="AW759" s="38"/>
      <c r="AX759" s="38"/>
    </row>
    <row r="760" customFormat="false" ht="16" hidden="false" customHeight="false" outlineLevel="0" collapsed="false">
      <c r="AE760" s="42"/>
      <c r="AF760" s="0"/>
      <c r="AG760" s="0"/>
      <c r="AH760" s="0"/>
      <c r="AI760" s="0"/>
      <c r="AJ760" s="0"/>
      <c r="AK760" s="0"/>
      <c r="AL760" s="0"/>
      <c r="AM760" s="0" t="e">
        <f aca="false">(AL760-AL759)/AL760*100</f>
        <v>#DIV/0!</v>
      </c>
      <c r="AN760" s="0" t="e">
        <f aca="false">(AK760-AK759)/AK760*100</f>
        <v>#DIV/0!</v>
      </c>
      <c r="AO760" s="0"/>
      <c r="AP760" s="0"/>
      <c r="AQ760" s="0"/>
      <c r="AR760" s="0"/>
      <c r="AS760" s="0"/>
      <c r="AT760" s="38"/>
      <c r="AU760" s="38"/>
      <c r="AV760" s="38"/>
      <c r="AW760" s="38"/>
      <c r="AX760" s="38"/>
    </row>
    <row r="761" customFormat="false" ht="16" hidden="false" customHeight="false" outlineLevel="0" collapsed="false">
      <c r="AE761" s="42"/>
      <c r="AF761" s="0"/>
      <c r="AG761" s="0"/>
      <c r="AH761" s="0"/>
      <c r="AI761" s="0"/>
      <c r="AJ761" s="0"/>
      <c r="AK761" s="0"/>
      <c r="AL761" s="0"/>
      <c r="AM761" s="0" t="e">
        <f aca="false">(AL761-AL760)/AL761*100</f>
        <v>#DIV/0!</v>
      </c>
      <c r="AN761" s="0" t="e">
        <f aca="false">(AK761-AK760)/AK761*100</f>
        <v>#DIV/0!</v>
      </c>
      <c r="AO761" s="0"/>
      <c r="AP761" s="0"/>
      <c r="AQ761" s="0"/>
      <c r="AR761" s="0"/>
      <c r="AS761" s="0"/>
      <c r="AT761" s="38"/>
      <c r="AU761" s="38"/>
      <c r="AV761" s="38"/>
      <c r="AW761" s="38"/>
      <c r="AX761" s="38"/>
    </row>
    <row r="762" customFormat="false" ht="16" hidden="false" customHeight="false" outlineLevel="0" collapsed="false">
      <c r="AE762" s="42"/>
      <c r="AF762" s="0"/>
      <c r="AG762" s="0"/>
      <c r="AH762" s="0"/>
      <c r="AI762" s="0"/>
      <c r="AJ762" s="0"/>
      <c r="AK762" s="0"/>
      <c r="AL762" s="0"/>
      <c r="AM762" s="0" t="e">
        <f aca="false">(AL762-AL761)/AL762*100</f>
        <v>#DIV/0!</v>
      </c>
      <c r="AN762" s="0" t="e">
        <f aca="false">(AK762-AK761)/AK762*100</f>
        <v>#DIV/0!</v>
      </c>
      <c r="AO762" s="0"/>
      <c r="AP762" s="0"/>
      <c r="AQ762" s="0"/>
      <c r="AR762" s="0"/>
      <c r="AS762" s="0"/>
      <c r="AT762" s="38"/>
      <c r="AU762" s="38"/>
      <c r="AV762" s="38"/>
      <c r="AW762" s="38"/>
      <c r="AX762" s="38"/>
    </row>
    <row r="763" customFormat="false" ht="16" hidden="false" customHeight="false" outlineLevel="0" collapsed="false">
      <c r="AE763" s="42"/>
      <c r="AF763" s="0"/>
      <c r="AG763" s="0"/>
      <c r="AH763" s="0"/>
      <c r="AI763" s="0"/>
      <c r="AJ763" s="0"/>
      <c r="AK763" s="0"/>
      <c r="AL763" s="0"/>
      <c r="AM763" s="0" t="e">
        <f aca="false">(AL763-AL762)/AL763*100</f>
        <v>#DIV/0!</v>
      </c>
      <c r="AN763" s="0" t="e">
        <f aca="false">(AK763-AK762)/AK763*100</f>
        <v>#DIV/0!</v>
      </c>
      <c r="AO763" s="0"/>
      <c r="AP763" s="0"/>
      <c r="AQ763" s="0"/>
      <c r="AR763" s="0"/>
      <c r="AS763" s="0"/>
      <c r="AT763" s="38"/>
      <c r="AU763" s="38"/>
      <c r="AV763" s="38"/>
      <c r="AW763" s="38"/>
      <c r="AX763" s="38"/>
    </row>
    <row r="764" customFormat="false" ht="16" hidden="false" customHeight="false" outlineLevel="0" collapsed="false">
      <c r="AE764" s="42"/>
      <c r="AF764" s="0"/>
      <c r="AG764" s="0"/>
      <c r="AH764" s="0"/>
      <c r="AI764" s="0"/>
      <c r="AJ764" s="0"/>
      <c r="AK764" s="0"/>
      <c r="AL764" s="0"/>
      <c r="AM764" s="0" t="e">
        <f aca="false">(AL764-AL763)/AL764*100</f>
        <v>#DIV/0!</v>
      </c>
      <c r="AN764" s="0" t="e">
        <f aca="false">(AK764-AK763)/AK764*100</f>
        <v>#DIV/0!</v>
      </c>
      <c r="AO764" s="0"/>
      <c r="AP764" s="0"/>
      <c r="AQ764" s="0"/>
      <c r="AR764" s="0"/>
      <c r="AS764" s="0"/>
      <c r="AT764" s="38"/>
      <c r="AU764" s="38"/>
      <c r="AV764" s="38"/>
      <c r="AW764" s="38"/>
      <c r="AX764" s="38"/>
    </row>
    <row r="765" customFormat="false" ht="16" hidden="false" customHeight="false" outlineLevel="0" collapsed="false">
      <c r="AE765" s="42"/>
      <c r="AF765" s="0"/>
      <c r="AG765" s="0"/>
      <c r="AH765" s="0"/>
      <c r="AI765" s="0"/>
      <c r="AJ765" s="0"/>
      <c r="AK765" s="0"/>
      <c r="AL765" s="0"/>
      <c r="AM765" s="0" t="e">
        <f aca="false">(AL765-AL764)/AL765*100</f>
        <v>#DIV/0!</v>
      </c>
      <c r="AN765" s="0" t="e">
        <f aca="false">(AK765-AK764)/AK765*100</f>
        <v>#DIV/0!</v>
      </c>
      <c r="AO765" s="0"/>
      <c r="AP765" s="0"/>
      <c r="AQ765" s="0"/>
      <c r="AR765" s="0"/>
      <c r="AS765" s="0"/>
      <c r="AT765" s="38"/>
      <c r="AU765" s="38"/>
      <c r="AV765" s="38"/>
      <c r="AW765" s="38"/>
      <c r="AX765" s="38"/>
    </row>
    <row r="766" customFormat="false" ht="16" hidden="false" customHeight="false" outlineLevel="0" collapsed="false">
      <c r="AE766" s="42"/>
      <c r="AF766" s="0"/>
      <c r="AG766" s="0"/>
      <c r="AH766" s="0"/>
      <c r="AI766" s="0"/>
      <c r="AJ766" s="0"/>
      <c r="AK766" s="0"/>
      <c r="AL766" s="0"/>
      <c r="AM766" s="0" t="e">
        <f aca="false">(AL766-AL765)/AL766*100</f>
        <v>#DIV/0!</v>
      </c>
      <c r="AN766" s="0" t="e">
        <f aca="false">(AK766-AK765)/AK766*100</f>
        <v>#DIV/0!</v>
      </c>
      <c r="AO766" s="0"/>
      <c r="AP766" s="0"/>
      <c r="AQ766" s="0"/>
      <c r="AR766" s="0"/>
      <c r="AS766" s="0"/>
      <c r="AT766" s="38"/>
      <c r="AU766" s="38"/>
      <c r="AV766" s="38"/>
      <c r="AW766" s="38"/>
      <c r="AX766" s="38"/>
    </row>
    <row r="767" customFormat="false" ht="16" hidden="false" customHeight="false" outlineLevel="0" collapsed="false">
      <c r="AE767" s="42"/>
      <c r="AF767" s="0"/>
      <c r="AG767" s="0"/>
      <c r="AH767" s="0"/>
      <c r="AI767" s="0"/>
      <c r="AJ767" s="0"/>
      <c r="AK767" s="0"/>
      <c r="AL767" s="0"/>
      <c r="AM767" s="0" t="e">
        <f aca="false">(AL767-AL766)/AL767*100</f>
        <v>#DIV/0!</v>
      </c>
      <c r="AN767" s="0" t="e">
        <f aca="false">(AK767-AK766)/AK767*100</f>
        <v>#DIV/0!</v>
      </c>
      <c r="AO767" s="0"/>
      <c r="AP767" s="0"/>
      <c r="AQ767" s="0"/>
      <c r="AR767" s="0"/>
      <c r="AS767" s="0"/>
      <c r="AT767" s="38"/>
      <c r="AU767" s="38"/>
      <c r="AV767" s="38"/>
      <c r="AW767" s="38"/>
      <c r="AX767" s="38"/>
    </row>
    <row r="768" customFormat="false" ht="16" hidden="false" customHeight="false" outlineLevel="0" collapsed="false">
      <c r="AE768" s="42"/>
      <c r="AF768" s="0"/>
      <c r="AG768" s="0"/>
      <c r="AH768" s="0"/>
      <c r="AI768" s="0"/>
      <c r="AJ768" s="0"/>
      <c r="AK768" s="0"/>
      <c r="AL768" s="0"/>
      <c r="AM768" s="0" t="e">
        <f aca="false">(AL768-AL767)/AL768*100</f>
        <v>#DIV/0!</v>
      </c>
      <c r="AN768" s="0" t="e">
        <f aca="false">(AK768-AK767)/AK768*100</f>
        <v>#DIV/0!</v>
      </c>
      <c r="AO768" s="0"/>
      <c r="AP768" s="0"/>
      <c r="AQ768" s="0"/>
      <c r="AR768" s="0"/>
      <c r="AS768" s="0"/>
      <c r="AT768" s="38"/>
      <c r="AU768" s="38"/>
      <c r="AV768" s="38"/>
      <c r="AW768" s="38"/>
      <c r="AX768" s="38"/>
    </row>
    <row r="769" customFormat="false" ht="16" hidden="false" customHeight="false" outlineLevel="0" collapsed="false">
      <c r="AE769" s="42"/>
      <c r="AF769" s="0"/>
      <c r="AG769" s="0"/>
      <c r="AH769" s="0"/>
      <c r="AI769" s="0"/>
      <c r="AJ769" s="0"/>
      <c r="AK769" s="0"/>
      <c r="AL769" s="0"/>
      <c r="AM769" s="0" t="e">
        <f aca="false">(AL769-AL768)/AL769*100</f>
        <v>#DIV/0!</v>
      </c>
      <c r="AN769" s="0" t="e">
        <f aca="false">(AK769-AK768)/AK769*100</f>
        <v>#DIV/0!</v>
      </c>
      <c r="AO769" s="0"/>
      <c r="AP769" s="0"/>
      <c r="AQ769" s="0"/>
      <c r="AR769" s="0"/>
      <c r="AS769" s="0"/>
      <c r="AT769" s="38"/>
      <c r="AU769" s="38"/>
      <c r="AV769" s="38"/>
      <c r="AW769" s="38"/>
      <c r="AX769" s="38"/>
    </row>
    <row r="770" customFormat="false" ht="16" hidden="false" customHeight="false" outlineLevel="0" collapsed="false">
      <c r="AE770" s="42"/>
      <c r="AF770" s="0"/>
      <c r="AG770" s="0"/>
      <c r="AH770" s="0"/>
      <c r="AI770" s="0"/>
      <c r="AJ770" s="0"/>
      <c r="AK770" s="0"/>
      <c r="AL770" s="0"/>
      <c r="AM770" s="0" t="e">
        <f aca="false">(AL770-AL769)/AL770*100</f>
        <v>#DIV/0!</v>
      </c>
      <c r="AN770" s="0" t="e">
        <f aca="false">(AK770-AK769)/AK770*100</f>
        <v>#DIV/0!</v>
      </c>
      <c r="AO770" s="0"/>
      <c r="AP770" s="0"/>
      <c r="AQ770" s="0"/>
      <c r="AR770" s="0"/>
      <c r="AS770" s="0"/>
      <c r="AT770" s="38"/>
      <c r="AU770" s="38"/>
      <c r="AV770" s="38"/>
      <c r="AW770" s="38"/>
      <c r="AX770" s="38"/>
    </row>
    <row r="771" customFormat="false" ht="16" hidden="false" customHeight="false" outlineLevel="0" collapsed="false">
      <c r="AE771" s="42"/>
      <c r="AF771" s="0"/>
      <c r="AG771" s="0"/>
      <c r="AH771" s="0"/>
      <c r="AI771" s="0"/>
      <c r="AJ771" s="0"/>
      <c r="AK771" s="0"/>
      <c r="AL771" s="0"/>
      <c r="AM771" s="0" t="e">
        <f aca="false">(AL771-AL770)/AL771*100</f>
        <v>#DIV/0!</v>
      </c>
      <c r="AN771" s="0" t="e">
        <f aca="false">(AK771-AK770)/AK771*100</f>
        <v>#DIV/0!</v>
      </c>
      <c r="AO771" s="0"/>
      <c r="AP771" s="0"/>
      <c r="AQ771" s="0"/>
      <c r="AR771" s="0"/>
      <c r="AS771" s="0"/>
      <c r="AT771" s="38"/>
      <c r="AU771" s="38"/>
      <c r="AV771" s="38"/>
      <c r="AW771" s="38"/>
      <c r="AX771" s="38"/>
    </row>
    <row r="772" customFormat="false" ht="16" hidden="false" customHeight="false" outlineLevel="0" collapsed="false">
      <c r="AE772" s="42"/>
      <c r="AF772" s="0"/>
      <c r="AG772" s="0"/>
      <c r="AH772" s="0"/>
      <c r="AI772" s="0"/>
      <c r="AJ772" s="0"/>
      <c r="AK772" s="0"/>
      <c r="AL772" s="0"/>
      <c r="AM772" s="0" t="e">
        <f aca="false">(AL772-AL771)/AL772*100</f>
        <v>#DIV/0!</v>
      </c>
      <c r="AN772" s="0" t="e">
        <f aca="false">(AK772-AK771)/AK772*100</f>
        <v>#DIV/0!</v>
      </c>
      <c r="AO772" s="0"/>
      <c r="AP772" s="0"/>
      <c r="AQ772" s="0"/>
      <c r="AR772" s="0"/>
      <c r="AS772" s="0"/>
      <c r="AT772" s="38"/>
      <c r="AU772" s="38"/>
      <c r="AV772" s="38"/>
      <c r="AW772" s="38"/>
      <c r="AX772" s="38"/>
    </row>
    <row r="773" customFormat="false" ht="16" hidden="false" customHeight="false" outlineLevel="0" collapsed="false">
      <c r="AE773" s="42"/>
      <c r="AF773" s="0"/>
      <c r="AG773" s="0"/>
      <c r="AH773" s="0"/>
      <c r="AI773" s="0"/>
      <c r="AJ773" s="0"/>
      <c r="AK773" s="0"/>
      <c r="AL773" s="0"/>
      <c r="AM773" s="0" t="e">
        <f aca="false">(AL773-AL772)/AL773*100</f>
        <v>#DIV/0!</v>
      </c>
      <c r="AN773" s="0" t="e">
        <f aca="false">(AK773-AK772)/AK773*100</f>
        <v>#DIV/0!</v>
      </c>
      <c r="AO773" s="0"/>
      <c r="AP773" s="0"/>
      <c r="AQ773" s="0"/>
      <c r="AR773" s="0"/>
      <c r="AS773" s="0"/>
      <c r="AT773" s="38"/>
      <c r="AU773" s="38"/>
      <c r="AV773" s="38"/>
      <c r="AW773" s="38"/>
      <c r="AX773" s="38"/>
    </row>
    <row r="774" customFormat="false" ht="16" hidden="false" customHeight="false" outlineLevel="0" collapsed="false">
      <c r="AE774" s="42"/>
      <c r="AF774" s="0"/>
      <c r="AG774" s="0"/>
      <c r="AH774" s="0"/>
      <c r="AI774" s="0"/>
      <c r="AJ774" s="0"/>
      <c r="AK774" s="0"/>
      <c r="AL774" s="0"/>
      <c r="AM774" s="0" t="e">
        <f aca="false">(AL774-AL773)/AL774*100</f>
        <v>#DIV/0!</v>
      </c>
      <c r="AN774" s="0" t="e">
        <f aca="false">(AK774-AK773)/AK774*100</f>
        <v>#DIV/0!</v>
      </c>
      <c r="AO774" s="0"/>
      <c r="AP774" s="0"/>
      <c r="AQ774" s="0"/>
      <c r="AR774" s="0"/>
      <c r="AS774" s="0"/>
      <c r="AT774" s="38"/>
      <c r="AU774" s="38"/>
      <c r="AV774" s="38"/>
      <c r="AW774" s="38"/>
      <c r="AX774" s="38"/>
    </row>
    <row r="775" customFormat="false" ht="16" hidden="false" customHeight="false" outlineLevel="0" collapsed="false">
      <c r="AE775" s="42"/>
      <c r="AF775" s="0"/>
      <c r="AG775" s="0"/>
      <c r="AH775" s="0"/>
      <c r="AI775" s="0"/>
      <c r="AJ775" s="0"/>
      <c r="AK775" s="0"/>
      <c r="AL775" s="0"/>
      <c r="AM775" s="0" t="e">
        <f aca="false">(AL775-AL774)/AL775*100</f>
        <v>#DIV/0!</v>
      </c>
      <c r="AN775" s="0" t="e">
        <f aca="false">(AK775-AK774)/AK775*100</f>
        <v>#DIV/0!</v>
      </c>
      <c r="AO775" s="0"/>
      <c r="AP775" s="0"/>
      <c r="AQ775" s="0"/>
      <c r="AR775" s="0"/>
      <c r="AS775" s="0"/>
      <c r="AT775" s="38"/>
      <c r="AU775" s="38"/>
      <c r="AV775" s="38"/>
      <c r="AW775" s="38"/>
      <c r="AX775" s="38"/>
    </row>
    <row r="776" customFormat="false" ht="16" hidden="false" customHeight="false" outlineLevel="0" collapsed="false">
      <c r="AE776" s="42"/>
      <c r="AF776" s="0"/>
      <c r="AG776" s="0"/>
      <c r="AH776" s="0"/>
      <c r="AI776" s="0"/>
      <c r="AJ776" s="0"/>
      <c r="AK776" s="0"/>
      <c r="AL776" s="0"/>
      <c r="AM776" s="0" t="e">
        <f aca="false">(AL776-AL775)/AL776*100</f>
        <v>#DIV/0!</v>
      </c>
      <c r="AN776" s="0" t="e">
        <f aca="false">(AK776-AK775)/AK776*100</f>
        <v>#DIV/0!</v>
      </c>
      <c r="AO776" s="0"/>
      <c r="AP776" s="0"/>
      <c r="AQ776" s="0"/>
      <c r="AR776" s="0"/>
      <c r="AS776" s="0"/>
      <c r="AT776" s="38"/>
      <c r="AU776" s="38"/>
      <c r="AV776" s="38"/>
      <c r="AW776" s="38"/>
      <c r="AX776" s="38"/>
    </row>
    <row r="777" customFormat="false" ht="16" hidden="false" customHeight="false" outlineLevel="0" collapsed="false">
      <c r="AE777" s="42"/>
      <c r="AF777" s="0"/>
      <c r="AG777" s="0"/>
      <c r="AH777" s="0"/>
      <c r="AI777" s="0"/>
      <c r="AJ777" s="0"/>
      <c r="AK777" s="0"/>
      <c r="AL777" s="0"/>
      <c r="AM777" s="0" t="e">
        <f aca="false">(AL777-AL776)/AL777*100</f>
        <v>#DIV/0!</v>
      </c>
      <c r="AN777" s="0" t="e">
        <f aca="false">(AK777-AK776)/AK777*100</f>
        <v>#DIV/0!</v>
      </c>
      <c r="AO777" s="0"/>
      <c r="AP777" s="0"/>
      <c r="AQ777" s="0"/>
      <c r="AR777" s="0"/>
      <c r="AS777" s="0"/>
      <c r="AT777" s="38"/>
      <c r="AU777" s="38"/>
      <c r="AV777" s="38"/>
      <c r="AW777" s="38"/>
      <c r="AX777" s="38"/>
    </row>
    <row r="778" customFormat="false" ht="16" hidden="false" customHeight="false" outlineLevel="0" collapsed="false">
      <c r="AE778" s="42"/>
      <c r="AF778" s="0"/>
      <c r="AG778" s="0"/>
      <c r="AH778" s="0"/>
      <c r="AI778" s="0"/>
      <c r="AJ778" s="0"/>
      <c r="AK778" s="0"/>
      <c r="AL778" s="0"/>
      <c r="AM778" s="0" t="e">
        <f aca="false">(AL778-AL777)/AL778*100</f>
        <v>#DIV/0!</v>
      </c>
      <c r="AN778" s="0" t="e">
        <f aca="false">(AK778-AK777)/AK778*100</f>
        <v>#DIV/0!</v>
      </c>
      <c r="AO778" s="0"/>
      <c r="AP778" s="0"/>
      <c r="AQ778" s="0"/>
      <c r="AR778" s="0"/>
      <c r="AS778" s="0"/>
      <c r="AT778" s="38"/>
      <c r="AU778" s="38"/>
      <c r="AV778" s="38"/>
      <c r="AW778" s="38"/>
      <c r="AX778" s="38"/>
    </row>
    <row r="779" customFormat="false" ht="16" hidden="false" customHeight="false" outlineLevel="0" collapsed="false">
      <c r="AE779" s="42"/>
      <c r="AF779" s="0"/>
      <c r="AG779" s="0"/>
      <c r="AH779" s="0"/>
      <c r="AI779" s="0"/>
      <c r="AJ779" s="0"/>
      <c r="AK779" s="0"/>
      <c r="AL779" s="0"/>
      <c r="AM779" s="0" t="e">
        <f aca="false">(AL779-AL778)/AL779*100</f>
        <v>#DIV/0!</v>
      </c>
      <c r="AN779" s="0" t="e">
        <f aca="false">(AK779-AK778)/AK779*100</f>
        <v>#DIV/0!</v>
      </c>
      <c r="AO779" s="0"/>
      <c r="AP779" s="0"/>
      <c r="AQ779" s="0"/>
      <c r="AR779" s="0"/>
      <c r="AS779" s="0"/>
      <c r="AT779" s="38"/>
      <c r="AU779" s="38"/>
      <c r="AV779" s="38"/>
      <c r="AW779" s="38"/>
      <c r="AX779" s="38"/>
    </row>
    <row r="780" customFormat="false" ht="16" hidden="false" customHeight="false" outlineLevel="0" collapsed="false">
      <c r="AE780" s="42"/>
      <c r="AF780" s="0"/>
      <c r="AG780" s="0"/>
      <c r="AH780" s="0"/>
      <c r="AI780" s="0"/>
      <c r="AJ780" s="0"/>
      <c r="AK780" s="0"/>
      <c r="AL780" s="0"/>
      <c r="AM780" s="0" t="e">
        <f aca="false">(AL780-AL779)/AL780*100</f>
        <v>#DIV/0!</v>
      </c>
      <c r="AN780" s="0" t="e">
        <f aca="false">(AK780-AK779)/AK780*100</f>
        <v>#DIV/0!</v>
      </c>
      <c r="AO780" s="0"/>
      <c r="AP780" s="0"/>
      <c r="AQ780" s="0"/>
      <c r="AR780" s="0"/>
      <c r="AS780" s="0"/>
      <c r="AT780" s="38"/>
      <c r="AU780" s="38"/>
      <c r="AV780" s="38"/>
      <c r="AW780" s="38"/>
      <c r="AX780" s="38"/>
    </row>
    <row r="781" customFormat="false" ht="16" hidden="false" customHeight="false" outlineLevel="0" collapsed="false">
      <c r="AE781" s="42"/>
      <c r="AF781" s="0"/>
      <c r="AG781" s="0"/>
      <c r="AH781" s="0"/>
      <c r="AI781" s="0"/>
      <c r="AJ781" s="0"/>
      <c r="AK781" s="0"/>
      <c r="AL781" s="0"/>
      <c r="AM781" s="0" t="e">
        <f aca="false">(AL781-AL780)/AL781*100</f>
        <v>#DIV/0!</v>
      </c>
      <c r="AN781" s="0" t="e">
        <f aca="false">(AK781-AK780)/AK781*100</f>
        <v>#DIV/0!</v>
      </c>
      <c r="AO781" s="0"/>
      <c r="AP781" s="0"/>
      <c r="AQ781" s="0"/>
      <c r="AR781" s="0"/>
      <c r="AS781" s="0"/>
      <c r="AT781" s="38"/>
      <c r="AU781" s="38"/>
      <c r="AV781" s="38"/>
      <c r="AW781" s="38"/>
      <c r="AX781" s="38"/>
    </row>
    <row r="782" customFormat="false" ht="16" hidden="false" customHeight="false" outlineLevel="0" collapsed="false">
      <c r="AE782" s="42"/>
      <c r="AF782" s="0"/>
      <c r="AG782" s="0"/>
      <c r="AH782" s="0"/>
      <c r="AI782" s="0"/>
      <c r="AJ782" s="0"/>
      <c r="AK782" s="0"/>
      <c r="AL782" s="0"/>
      <c r="AM782" s="0" t="e">
        <f aca="false">(AL782-AL781)/AL782*100</f>
        <v>#DIV/0!</v>
      </c>
      <c r="AN782" s="0" t="e">
        <f aca="false">(AK782-AK781)/AK782*100</f>
        <v>#DIV/0!</v>
      </c>
      <c r="AO782" s="0"/>
      <c r="AP782" s="0"/>
      <c r="AQ782" s="0"/>
      <c r="AR782" s="0"/>
      <c r="AS782" s="0"/>
      <c r="AT782" s="38"/>
      <c r="AU782" s="38"/>
      <c r="AV782" s="38"/>
      <c r="AW782" s="38"/>
      <c r="AX782" s="38"/>
    </row>
    <row r="783" customFormat="false" ht="16" hidden="false" customHeight="false" outlineLevel="0" collapsed="false">
      <c r="AE783" s="42"/>
      <c r="AF783" s="0"/>
      <c r="AG783" s="0"/>
      <c r="AH783" s="0"/>
      <c r="AI783" s="0"/>
      <c r="AJ783" s="0"/>
      <c r="AK783" s="0"/>
      <c r="AL783" s="0"/>
      <c r="AM783" s="0" t="e">
        <f aca="false">(AL783-AL782)/AL783*100</f>
        <v>#DIV/0!</v>
      </c>
      <c r="AN783" s="0" t="e">
        <f aca="false">(AK783-AK782)/AK783*100</f>
        <v>#DIV/0!</v>
      </c>
      <c r="AO783" s="0"/>
      <c r="AP783" s="0"/>
      <c r="AQ783" s="0"/>
      <c r="AR783" s="0"/>
      <c r="AS783" s="0"/>
      <c r="AT783" s="38"/>
      <c r="AU783" s="38"/>
      <c r="AV783" s="38"/>
      <c r="AW783" s="38"/>
      <c r="AX783" s="38"/>
    </row>
    <row r="784" customFormat="false" ht="16" hidden="false" customHeight="false" outlineLevel="0" collapsed="false">
      <c r="AE784" s="42"/>
      <c r="AF784" s="0"/>
      <c r="AG784" s="0"/>
      <c r="AH784" s="0"/>
      <c r="AI784" s="0"/>
      <c r="AJ784" s="0"/>
      <c r="AK784" s="0"/>
      <c r="AL784" s="0"/>
      <c r="AM784" s="0" t="e">
        <f aca="false">(AL784-AL783)/AL784*100</f>
        <v>#DIV/0!</v>
      </c>
      <c r="AN784" s="0" t="e">
        <f aca="false">(AK784-AK783)/AK784*100</f>
        <v>#DIV/0!</v>
      </c>
      <c r="AO784" s="0"/>
      <c r="AP784" s="0"/>
      <c r="AQ784" s="0"/>
      <c r="AR784" s="0"/>
      <c r="AS784" s="0"/>
      <c r="AT784" s="38"/>
      <c r="AU784" s="38"/>
      <c r="AV784" s="38"/>
      <c r="AW784" s="38"/>
      <c r="AX784" s="38"/>
    </row>
    <row r="785" customFormat="false" ht="16" hidden="false" customHeight="false" outlineLevel="0" collapsed="false">
      <c r="AE785" s="42"/>
      <c r="AF785" s="0"/>
      <c r="AG785" s="0"/>
      <c r="AH785" s="0"/>
      <c r="AI785" s="0"/>
      <c r="AJ785" s="0"/>
      <c r="AK785" s="0"/>
      <c r="AL785" s="0"/>
      <c r="AM785" s="0" t="e">
        <f aca="false">(AL785-AL784)/AL785*100</f>
        <v>#DIV/0!</v>
      </c>
      <c r="AN785" s="0" t="e">
        <f aca="false">(AK785-AK784)/AK785*100</f>
        <v>#DIV/0!</v>
      </c>
      <c r="AO785" s="0"/>
      <c r="AP785" s="0"/>
      <c r="AQ785" s="0"/>
      <c r="AR785" s="0"/>
      <c r="AS785" s="0"/>
      <c r="AT785" s="38"/>
      <c r="AU785" s="38"/>
      <c r="AV785" s="38"/>
      <c r="AW785" s="38"/>
      <c r="AX785" s="38"/>
    </row>
    <row r="786" customFormat="false" ht="16" hidden="false" customHeight="false" outlineLevel="0" collapsed="false">
      <c r="AE786" s="42"/>
      <c r="AF786" s="0"/>
      <c r="AG786" s="0"/>
      <c r="AH786" s="0"/>
      <c r="AI786" s="0"/>
      <c r="AJ786" s="0"/>
      <c r="AK786" s="0"/>
      <c r="AL786" s="0"/>
      <c r="AM786" s="0" t="e">
        <f aca="false">(AL786-AL785)/AL786*100</f>
        <v>#DIV/0!</v>
      </c>
      <c r="AN786" s="0" t="e">
        <f aca="false">(AK786-AK785)/AK786*100</f>
        <v>#DIV/0!</v>
      </c>
      <c r="AO786" s="0"/>
      <c r="AP786" s="0"/>
      <c r="AQ786" s="0"/>
      <c r="AR786" s="0"/>
      <c r="AS786" s="0"/>
      <c r="AT786" s="38"/>
      <c r="AU786" s="38"/>
      <c r="AV786" s="38"/>
      <c r="AW786" s="38"/>
      <c r="AX786" s="38"/>
    </row>
    <row r="787" customFormat="false" ht="16" hidden="false" customHeight="false" outlineLevel="0" collapsed="false">
      <c r="AE787" s="42"/>
      <c r="AF787" s="0"/>
      <c r="AG787" s="0"/>
      <c r="AH787" s="0"/>
      <c r="AI787" s="0"/>
      <c r="AJ787" s="0"/>
      <c r="AK787" s="0"/>
      <c r="AL787" s="0"/>
      <c r="AM787" s="0" t="e">
        <f aca="false">(AL787-AL786)/AL787*100</f>
        <v>#DIV/0!</v>
      </c>
      <c r="AN787" s="0" t="e">
        <f aca="false">(AK787-AK786)/AK787*100</f>
        <v>#DIV/0!</v>
      </c>
      <c r="AO787" s="0"/>
      <c r="AP787" s="0"/>
      <c r="AQ787" s="0"/>
      <c r="AR787" s="0"/>
      <c r="AS787" s="0"/>
      <c r="AT787" s="38"/>
      <c r="AU787" s="38"/>
      <c r="AV787" s="38"/>
      <c r="AW787" s="38"/>
      <c r="AX787" s="38"/>
    </row>
    <row r="788" customFormat="false" ht="16" hidden="false" customHeight="false" outlineLevel="0" collapsed="false">
      <c r="AE788" s="42"/>
      <c r="AF788" s="0"/>
      <c r="AG788" s="0"/>
      <c r="AH788" s="0"/>
      <c r="AI788" s="0"/>
      <c r="AJ788" s="0"/>
      <c r="AK788" s="0"/>
      <c r="AL788" s="0"/>
      <c r="AM788" s="0" t="e">
        <f aca="false">(AL788-AL787)/AL788*100</f>
        <v>#DIV/0!</v>
      </c>
      <c r="AN788" s="0" t="e">
        <f aca="false">(AK788-AK787)/AK788*100</f>
        <v>#DIV/0!</v>
      </c>
      <c r="AO788" s="0"/>
      <c r="AP788" s="0"/>
      <c r="AQ788" s="0"/>
      <c r="AR788" s="0"/>
      <c r="AS788" s="0"/>
      <c r="AT788" s="38"/>
      <c r="AU788" s="38"/>
      <c r="AV788" s="38"/>
      <c r="AW788" s="38"/>
      <c r="AX788" s="38"/>
    </row>
    <row r="789" customFormat="false" ht="16" hidden="false" customHeight="false" outlineLevel="0" collapsed="false">
      <c r="AE789" s="42"/>
      <c r="AF789" s="0"/>
      <c r="AG789" s="0"/>
      <c r="AH789" s="0"/>
      <c r="AI789" s="0"/>
      <c r="AJ789" s="0"/>
      <c r="AK789" s="0"/>
      <c r="AL789" s="0"/>
      <c r="AM789" s="0" t="e">
        <f aca="false">(AL789-AL788)/AL789*100</f>
        <v>#DIV/0!</v>
      </c>
      <c r="AN789" s="0" t="e">
        <f aca="false">(AK789-AK788)/AK789*100</f>
        <v>#DIV/0!</v>
      </c>
      <c r="AO789" s="0"/>
      <c r="AP789" s="0"/>
      <c r="AQ789" s="0"/>
      <c r="AR789" s="0"/>
      <c r="AS789" s="0"/>
      <c r="AT789" s="38"/>
      <c r="AU789" s="38"/>
      <c r="AV789" s="38"/>
      <c r="AW789" s="38"/>
      <c r="AX789" s="38"/>
    </row>
    <row r="790" customFormat="false" ht="16" hidden="false" customHeight="false" outlineLevel="0" collapsed="false">
      <c r="AE790" s="42"/>
      <c r="AF790" s="0"/>
      <c r="AG790" s="0"/>
      <c r="AH790" s="0"/>
      <c r="AI790" s="0"/>
      <c r="AJ790" s="0"/>
      <c r="AK790" s="0"/>
      <c r="AL790" s="0"/>
      <c r="AM790" s="0" t="e">
        <f aca="false">(AL790-AL789)/AL790*100</f>
        <v>#DIV/0!</v>
      </c>
      <c r="AN790" s="0" t="e">
        <f aca="false">(AK790-AK789)/AK790*100</f>
        <v>#DIV/0!</v>
      </c>
      <c r="AO790" s="0"/>
      <c r="AP790" s="0"/>
      <c r="AQ790" s="0"/>
      <c r="AR790" s="0"/>
      <c r="AS790" s="0"/>
      <c r="AT790" s="38"/>
      <c r="AU790" s="38"/>
      <c r="AV790" s="38"/>
      <c r="AW790" s="38"/>
      <c r="AX790" s="38"/>
    </row>
    <row r="791" customFormat="false" ht="16" hidden="false" customHeight="false" outlineLevel="0" collapsed="false">
      <c r="AE791" s="42"/>
      <c r="AF791" s="0"/>
      <c r="AG791" s="0"/>
      <c r="AH791" s="0"/>
      <c r="AI791" s="0"/>
      <c r="AJ791" s="0"/>
      <c r="AK791" s="0"/>
      <c r="AL791" s="0"/>
      <c r="AM791" s="0" t="e">
        <f aca="false">(AL791-AL790)/AL791*100</f>
        <v>#DIV/0!</v>
      </c>
      <c r="AN791" s="0" t="e">
        <f aca="false">(AK791-AK790)/AK791*100</f>
        <v>#DIV/0!</v>
      </c>
      <c r="AO791" s="0"/>
      <c r="AP791" s="0"/>
      <c r="AQ791" s="0"/>
      <c r="AR791" s="0"/>
      <c r="AS791" s="0"/>
      <c r="AT791" s="38"/>
      <c r="AU791" s="38"/>
      <c r="AV791" s="38"/>
      <c r="AW791" s="38"/>
      <c r="AX791" s="38"/>
    </row>
    <row r="792" customFormat="false" ht="16" hidden="false" customHeight="false" outlineLevel="0" collapsed="false">
      <c r="AE792" s="42"/>
      <c r="AF792" s="0"/>
      <c r="AG792" s="0"/>
      <c r="AH792" s="0"/>
      <c r="AI792" s="0"/>
      <c r="AJ792" s="0"/>
      <c r="AK792" s="0"/>
      <c r="AL792" s="0"/>
      <c r="AM792" s="0" t="e">
        <f aca="false">(AL792-AL791)/AL792*100</f>
        <v>#DIV/0!</v>
      </c>
      <c r="AN792" s="0" t="e">
        <f aca="false">(AK792-AK791)/AK792*100</f>
        <v>#DIV/0!</v>
      </c>
      <c r="AO792" s="0"/>
      <c r="AP792" s="0"/>
      <c r="AQ792" s="0"/>
      <c r="AR792" s="0"/>
      <c r="AS792" s="0"/>
      <c r="AT792" s="38"/>
      <c r="AU792" s="38"/>
      <c r="AV792" s="38"/>
      <c r="AW792" s="38"/>
      <c r="AX792" s="38"/>
    </row>
    <row r="793" customFormat="false" ht="16" hidden="false" customHeight="false" outlineLevel="0" collapsed="false">
      <c r="AE793" s="42"/>
      <c r="AF793" s="0"/>
      <c r="AG793" s="0"/>
      <c r="AH793" s="0"/>
      <c r="AI793" s="0"/>
      <c r="AJ793" s="0"/>
      <c r="AK793" s="0"/>
      <c r="AL793" s="0"/>
      <c r="AM793" s="0" t="e">
        <f aca="false">(AL793-AL792)/AL793*100</f>
        <v>#DIV/0!</v>
      </c>
      <c r="AN793" s="0" t="e">
        <f aca="false">(AK793-AK792)/AK793*100</f>
        <v>#DIV/0!</v>
      </c>
      <c r="AO793" s="0"/>
      <c r="AP793" s="0"/>
      <c r="AQ793" s="0"/>
      <c r="AR793" s="0"/>
      <c r="AS793" s="0"/>
      <c r="AT793" s="38"/>
      <c r="AU793" s="38"/>
      <c r="AV793" s="38"/>
      <c r="AW793" s="38"/>
      <c r="AX793" s="38"/>
    </row>
    <row r="794" customFormat="false" ht="16" hidden="false" customHeight="false" outlineLevel="0" collapsed="false">
      <c r="AE794" s="42"/>
      <c r="AF794" s="0"/>
      <c r="AG794" s="0"/>
      <c r="AH794" s="0"/>
      <c r="AI794" s="0"/>
      <c r="AJ794" s="0"/>
      <c r="AK794" s="0"/>
      <c r="AL794" s="0"/>
      <c r="AM794" s="0" t="e">
        <f aca="false">(AL794-AL793)/AL794*100</f>
        <v>#DIV/0!</v>
      </c>
      <c r="AN794" s="0" t="e">
        <f aca="false">(AK794-AK793)/AK794*100</f>
        <v>#DIV/0!</v>
      </c>
      <c r="AO794" s="0"/>
      <c r="AP794" s="0"/>
      <c r="AQ794" s="0"/>
      <c r="AR794" s="0"/>
      <c r="AS794" s="0"/>
      <c r="AT794" s="38"/>
      <c r="AU794" s="38"/>
      <c r="AV794" s="38"/>
      <c r="AW794" s="38"/>
      <c r="AX794" s="38"/>
    </row>
    <row r="795" customFormat="false" ht="16" hidden="false" customHeight="false" outlineLevel="0" collapsed="false">
      <c r="AE795" s="42"/>
      <c r="AF795" s="0"/>
      <c r="AG795" s="0"/>
      <c r="AH795" s="0"/>
      <c r="AI795" s="0"/>
      <c r="AJ795" s="0"/>
      <c r="AK795" s="0"/>
      <c r="AL795" s="0"/>
      <c r="AM795" s="0" t="e">
        <f aca="false">(AL795-AL794)/AL795*100</f>
        <v>#DIV/0!</v>
      </c>
      <c r="AN795" s="0" t="e">
        <f aca="false">(AK795-AK794)/AK795*100</f>
        <v>#DIV/0!</v>
      </c>
      <c r="AO795" s="0"/>
      <c r="AP795" s="0"/>
      <c r="AQ795" s="0"/>
      <c r="AR795" s="0"/>
      <c r="AS795" s="0"/>
      <c r="AT795" s="38"/>
      <c r="AU795" s="38"/>
      <c r="AV795" s="38"/>
      <c r="AW795" s="38"/>
      <c r="AX795" s="38"/>
    </row>
    <row r="796" customFormat="false" ht="16" hidden="false" customHeight="false" outlineLevel="0" collapsed="false">
      <c r="AE796" s="42"/>
      <c r="AF796" s="0"/>
      <c r="AG796" s="0"/>
      <c r="AH796" s="0"/>
      <c r="AI796" s="0"/>
      <c r="AJ796" s="0"/>
      <c r="AK796" s="0"/>
      <c r="AL796" s="0"/>
      <c r="AM796" s="0" t="e">
        <f aca="false">(AL796-AL795)/AL796*100</f>
        <v>#DIV/0!</v>
      </c>
      <c r="AN796" s="0" t="e">
        <f aca="false">(AK796-AK795)/AK796*100</f>
        <v>#DIV/0!</v>
      </c>
      <c r="AO796" s="0"/>
      <c r="AP796" s="0"/>
      <c r="AQ796" s="0"/>
      <c r="AR796" s="0"/>
      <c r="AS796" s="0"/>
      <c r="AT796" s="38"/>
      <c r="AU796" s="38"/>
      <c r="AV796" s="38"/>
      <c r="AW796" s="38"/>
      <c r="AX796" s="38"/>
    </row>
    <row r="797" customFormat="false" ht="16" hidden="false" customHeight="false" outlineLevel="0" collapsed="false">
      <c r="AE797" s="42"/>
      <c r="AF797" s="0"/>
      <c r="AG797" s="0"/>
      <c r="AH797" s="0"/>
      <c r="AI797" s="0"/>
      <c r="AJ797" s="0"/>
      <c r="AK797" s="0"/>
      <c r="AL797" s="0"/>
      <c r="AM797" s="0" t="e">
        <f aca="false">(AL797-AL796)/AL797*100</f>
        <v>#DIV/0!</v>
      </c>
      <c r="AN797" s="0" t="e">
        <f aca="false">(AK797-AK796)/AK797*100</f>
        <v>#DIV/0!</v>
      </c>
      <c r="AO797" s="0"/>
      <c r="AP797" s="0"/>
      <c r="AQ797" s="0"/>
      <c r="AR797" s="0"/>
      <c r="AS797" s="0"/>
      <c r="AT797" s="38"/>
      <c r="AU797" s="38"/>
      <c r="AV797" s="38"/>
      <c r="AW797" s="38"/>
      <c r="AX797" s="38"/>
    </row>
    <row r="798" customFormat="false" ht="16" hidden="false" customHeight="false" outlineLevel="0" collapsed="false">
      <c r="AE798" s="42"/>
      <c r="AF798" s="0"/>
      <c r="AG798" s="0"/>
      <c r="AH798" s="0"/>
      <c r="AI798" s="0"/>
      <c r="AJ798" s="0"/>
      <c r="AK798" s="0"/>
      <c r="AL798" s="0"/>
      <c r="AM798" s="0" t="e">
        <f aca="false">(AL798-AL797)/AL798*100</f>
        <v>#DIV/0!</v>
      </c>
      <c r="AN798" s="0" t="e">
        <f aca="false">(AK798-AK797)/AK798*100</f>
        <v>#DIV/0!</v>
      </c>
      <c r="AO798" s="0"/>
      <c r="AP798" s="0"/>
      <c r="AQ798" s="0"/>
      <c r="AR798" s="0"/>
      <c r="AS798" s="0"/>
      <c r="AT798" s="38"/>
      <c r="AU798" s="38"/>
      <c r="AV798" s="38"/>
      <c r="AW798" s="38"/>
      <c r="AX798" s="38"/>
    </row>
    <row r="799" customFormat="false" ht="16" hidden="false" customHeight="false" outlineLevel="0" collapsed="false">
      <c r="AE799" s="42"/>
      <c r="AF799" s="0"/>
      <c r="AG799" s="0"/>
      <c r="AH799" s="0"/>
      <c r="AI799" s="0"/>
      <c r="AJ799" s="0"/>
      <c r="AK799" s="0"/>
      <c r="AL799" s="0"/>
      <c r="AM799" s="0" t="e">
        <f aca="false">(AL799-AL798)/AL799*100</f>
        <v>#DIV/0!</v>
      </c>
      <c r="AN799" s="0" t="e">
        <f aca="false">(AK799-AK798)/AK799*100</f>
        <v>#DIV/0!</v>
      </c>
      <c r="AO799" s="0"/>
      <c r="AP799" s="0"/>
      <c r="AQ799" s="0"/>
      <c r="AR799" s="0"/>
      <c r="AS799" s="0"/>
      <c r="AT799" s="38"/>
      <c r="AU799" s="38"/>
      <c r="AV799" s="38"/>
      <c r="AW799" s="38"/>
      <c r="AX799" s="38"/>
    </row>
    <row r="800" customFormat="false" ht="16" hidden="false" customHeight="false" outlineLevel="0" collapsed="false">
      <c r="AE800" s="42"/>
      <c r="AF800" s="0"/>
      <c r="AG800" s="0"/>
      <c r="AH800" s="0"/>
      <c r="AI800" s="0"/>
      <c r="AJ800" s="0"/>
      <c r="AK800" s="0"/>
      <c r="AL800" s="0"/>
      <c r="AM800" s="0" t="e">
        <f aca="false">(AL800-AL799)/AL800*100</f>
        <v>#DIV/0!</v>
      </c>
      <c r="AN800" s="0" t="e">
        <f aca="false">(AK800-AK799)/AK800*100</f>
        <v>#DIV/0!</v>
      </c>
      <c r="AO800" s="0"/>
      <c r="AP800" s="0"/>
      <c r="AQ800" s="0"/>
      <c r="AR800" s="0"/>
      <c r="AS800" s="0"/>
      <c r="AT800" s="38"/>
      <c r="AU800" s="38"/>
      <c r="AV800" s="38"/>
      <c r="AW800" s="38"/>
      <c r="AX800" s="38"/>
    </row>
    <row r="801" customFormat="false" ht="16" hidden="false" customHeight="false" outlineLevel="0" collapsed="false">
      <c r="AE801" s="42"/>
      <c r="AF801" s="0"/>
      <c r="AG801" s="0"/>
      <c r="AH801" s="0"/>
      <c r="AI801" s="0"/>
      <c r="AJ801" s="0"/>
      <c r="AK801" s="0"/>
      <c r="AL801" s="0"/>
      <c r="AM801" s="0" t="e">
        <f aca="false">(AL801-AL800)/AL801*100</f>
        <v>#DIV/0!</v>
      </c>
      <c r="AN801" s="0" t="e">
        <f aca="false">(AK801-AK800)/AK801*100</f>
        <v>#DIV/0!</v>
      </c>
      <c r="AO801" s="0"/>
      <c r="AP801" s="0"/>
      <c r="AQ801" s="0"/>
      <c r="AR801" s="0"/>
      <c r="AS801" s="0"/>
      <c r="AT801" s="38"/>
      <c r="AU801" s="38"/>
      <c r="AV801" s="38"/>
      <c r="AW801" s="38"/>
      <c r="AX801" s="38"/>
    </row>
    <row r="802" customFormat="false" ht="16" hidden="false" customHeight="false" outlineLevel="0" collapsed="false">
      <c r="AE802" s="42"/>
      <c r="AF802" s="0"/>
      <c r="AG802" s="0"/>
      <c r="AH802" s="0"/>
      <c r="AI802" s="0"/>
      <c r="AJ802" s="0"/>
      <c r="AK802" s="0"/>
      <c r="AL802" s="0"/>
      <c r="AM802" s="0" t="e">
        <f aca="false">(AL802-AL801)/AL802*100</f>
        <v>#DIV/0!</v>
      </c>
      <c r="AN802" s="0" t="e">
        <f aca="false">(AK802-AK801)/AK802*100</f>
        <v>#DIV/0!</v>
      </c>
      <c r="AO802" s="0"/>
      <c r="AP802" s="0"/>
      <c r="AQ802" s="0"/>
      <c r="AR802" s="0"/>
      <c r="AS802" s="0"/>
      <c r="AT802" s="38"/>
      <c r="AU802" s="38"/>
      <c r="AV802" s="38"/>
      <c r="AW802" s="38"/>
      <c r="AX802" s="38"/>
    </row>
    <row r="803" customFormat="false" ht="16" hidden="false" customHeight="false" outlineLevel="0" collapsed="false">
      <c r="AE803" s="42"/>
      <c r="AF803" s="0"/>
      <c r="AG803" s="0"/>
      <c r="AH803" s="0"/>
      <c r="AI803" s="0"/>
      <c r="AJ803" s="0"/>
      <c r="AK803" s="0"/>
      <c r="AL803" s="0"/>
      <c r="AM803" s="0" t="e">
        <f aca="false">(AL803-AL802)/AL803*100</f>
        <v>#DIV/0!</v>
      </c>
      <c r="AN803" s="0" t="e">
        <f aca="false">(AK803-AK802)/AK803*100</f>
        <v>#DIV/0!</v>
      </c>
      <c r="AO803" s="0"/>
      <c r="AP803" s="0"/>
      <c r="AQ803" s="0"/>
      <c r="AR803" s="0"/>
      <c r="AS803" s="0"/>
      <c r="AT803" s="38"/>
      <c r="AU803" s="38"/>
      <c r="AV803" s="38"/>
      <c r="AW803" s="38"/>
      <c r="AX803" s="38"/>
    </row>
    <row r="804" customFormat="false" ht="16" hidden="false" customHeight="false" outlineLevel="0" collapsed="false">
      <c r="AE804" s="42"/>
      <c r="AF804" s="0"/>
      <c r="AG804" s="0"/>
      <c r="AH804" s="0"/>
      <c r="AI804" s="0"/>
      <c r="AJ804" s="0"/>
      <c r="AK804" s="0"/>
      <c r="AL804" s="0"/>
      <c r="AM804" s="0" t="e">
        <f aca="false">(AL804-AL803)/AL804*100</f>
        <v>#DIV/0!</v>
      </c>
      <c r="AN804" s="0" t="e">
        <f aca="false">(AK804-AK803)/AK804*100</f>
        <v>#DIV/0!</v>
      </c>
      <c r="AO804" s="0"/>
      <c r="AP804" s="0"/>
      <c r="AQ804" s="0"/>
      <c r="AR804" s="0"/>
      <c r="AS804" s="0"/>
      <c r="AT804" s="38"/>
      <c r="AU804" s="38"/>
      <c r="AV804" s="38"/>
      <c r="AW804" s="38"/>
      <c r="AX804" s="38"/>
    </row>
    <row r="805" customFormat="false" ht="16" hidden="false" customHeight="false" outlineLevel="0" collapsed="false">
      <c r="AE805" s="42"/>
      <c r="AF805" s="0"/>
      <c r="AG805" s="0"/>
      <c r="AH805" s="0"/>
      <c r="AI805" s="0"/>
      <c r="AJ805" s="0"/>
      <c r="AK805" s="0"/>
      <c r="AL805" s="0"/>
      <c r="AM805" s="0" t="e">
        <f aca="false">(AL805-AL804)/AL805*100</f>
        <v>#DIV/0!</v>
      </c>
      <c r="AN805" s="0" t="e">
        <f aca="false">(AK805-AK804)/AK805*100</f>
        <v>#DIV/0!</v>
      </c>
      <c r="AO805" s="0"/>
      <c r="AP805" s="0"/>
      <c r="AQ805" s="0"/>
      <c r="AR805" s="0"/>
      <c r="AS805" s="0"/>
      <c r="AT805" s="38"/>
      <c r="AU805" s="38"/>
      <c r="AV805" s="38"/>
      <c r="AW805" s="38"/>
      <c r="AX805" s="38"/>
    </row>
    <row r="806" customFormat="false" ht="16" hidden="false" customHeight="false" outlineLevel="0" collapsed="false">
      <c r="AE806" s="42"/>
      <c r="AF806" s="0"/>
      <c r="AG806" s="0"/>
      <c r="AH806" s="0"/>
      <c r="AI806" s="0"/>
      <c r="AJ806" s="0"/>
      <c r="AK806" s="0"/>
      <c r="AL806" s="0"/>
      <c r="AM806" s="0" t="e">
        <f aca="false">(AL806-AL805)/AL806*100</f>
        <v>#DIV/0!</v>
      </c>
      <c r="AN806" s="0" t="e">
        <f aca="false">(AK806-AK805)/AK806*100</f>
        <v>#DIV/0!</v>
      </c>
      <c r="AO806" s="0"/>
      <c r="AP806" s="0"/>
      <c r="AQ806" s="0"/>
      <c r="AR806" s="0"/>
      <c r="AS806" s="0"/>
      <c r="AT806" s="38"/>
      <c r="AU806" s="38"/>
      <c r="AV806" s="38"/>
      <c r="AW806" s="38"/>
      <c r="AX806" s="38"/>
    </row>
    <row r="807" customFormat="false" ht="16" hidden="false" customHeight="false" outlineLevel="0" collapsed="false">
      <c r="AE807" s="42"/>
      <c r="AF807" s="0"/>
      <c r="AG807" s="0"/>
      <c r="AH807" s="0"/>
      <c r="AI807" s="0"/>
      <c r="AJ807" s="0"/>
      <c r="AK807" s="0"/>
      <c r="AL807" s="0"/>
      <c r="AM807" s="0" t="e">
        <f aca="false">(AL807-AL806)/AL807*100</f>
        <v>#DIV/0!</v>
      </c>
      <c r="AN807" s="0" t="e">
        <f aca="false">(AK807-AK806)/AK807*100</f>
        <v>#DIV/0!</v>
      </c>
      <c r="AO807" s="0"/>
      <c r="AP807" s="0"/>
      <c r="AQ807" s="0"/>
      <c r="AR807" s="0"/>
      <c r="AS807" s="0"/>
      <c r="AT807" s="38"/>
      <c r="AU807" s="38"/>
      <c r="AV807" s="38"/>
      <c r="AW807" s="38"/>
      <c r="AX807" s="38"/>
    </row>
    <row r="808" customFormat="false" ht="16" hidden="false" customHeight="false" outlineLevel="0" collapsed="false">
      <c r="AE808" s="42"/>
      <c r="AF808" s="0"/>
      <c r="AG808" s="0"/>
      <c r="AH808" s="0"/>
      <c r="AI808" s="0"/>
      <c r="AJ808" s="0"/>
      <c r="AK808" s="0"/>
      <c r="AL808" s="0"/>
      <c r="AM808" s="0" t="e">
        <f aca="false">(AL808-AL807)/AL808*100</f>
        <v>#DIV/0!</v>
      </c>
      <c r="AN808" s="0" t="e">
        <f aca="false">(AK808-AK807)/AK808*100</f>
        <v>#DIV/0!</v>
      </c>
      <c r="AO808" s="0"/>
      <c r="AP808" s="0"/>
      <c r="AQ808" s="0"/>
      <c r="AR808" s="0"/>
      <c r="AS808" s="0"/>
      <c r="AT808" s="38"/>
      <c r="AU808" s="38"/>
      <c r="AV808" s="38"/>
      <c r="AW808" s="38"/>
      <c r="AX808" s="38"/>
    </row>
    <row r="809" customFormat="false" ht="16" hidden="false" customHeight="false" outlineLevel="0" collapsed="false">
      <c r="AE809" s="42"/>
      <c r="AF809" s="0"/>
      <c r="AG809" s="0"/>
      <c r="AH809" s="0"/>
      <c r="AI809" s="0"/>
      <c r="AJ809" s="0"/>
      <c r="AK809" s="0"/>
      <c r="AL809" s="0"/>
      <c r="AM809" s="0" t="e">
        <f aca="false">(AL809-AL808)/AL809*100</f>
        <v>#DIV/0!</v>
      </c>
      <c r="AN809" s="0" t="e">
        <f aca="false">(AK809-AK808)/AK809*100</f>
        <v>#DIV/0!</v>
      </c>
      <c r="AO809" s="0"/>
      <c r="AP809" s="0"/>
      <c r="AQ809" s="0"/>
      <c r="AR809" s="0"/>
      <c r="AS809" s="0"/>
      <c r="AT809" s="38"/>
      <c r="AU809" s="38"/>
      <c r="AV809" s="38"/>
      <c r="AW809" s="38"/>
      <c r="AX809" s="38"/>
    </row>
    <row r="810" customFormat="false" ht="16" hidden="false" customHeight="false" outlineLevel="0" collapsed="false">
      <c r="AE810" s="42"/>
      <c r="AF810" s="0"/>
      <c r="AG810" s="0"/>
      <c r="AH810" s="0"/>
      <c r="AI810" s="0"/>
      <c r="AJ810" s="0"/>
      <c r="AK810" s="0"/>
      <c r="AL810" s="0"/>
      <c r="AM810" s="0" t="e">
        <f aca="false">(AL810-AL809)/AL810*100</f>
        <v>#DIV/0!</v>
      </c>
      <c r="AN810" s="0" t="e">
        <f aca="false">(AK810-AK809)/AK810*100</f>
        <v>#DIV/0!</v>
      </c>
      <c r="AO810" s="0"/>
      <c r="AP810" s="0"/>
      <c r="AQ810" s="0"/>
      <c r="AR810" s="0"/>
      <c r="AS810" s="0"/>
      <c r="AT810" s="38"/>
      <c r="AU810" s="38"/>
      <c r="AV810" s="38"/>
      <c r="AW810" s="38"/>
      <c r="AX810" s="38"/>
    </row>
    <row r="811" customFormat="false" ht="16" hidden="false" customHeight="false" outlineLevel="0" collapsed="false">
      <c r="AE811" s="42"/>
      <c r="AF811" s="0"/>
      <c r="AG811" s="0"/>
      <c r="AH811" s="0"/>
      <c r="AI811" s="0"/>
      <c r="AJ811" s="0"/>
      <c r="AK811" s="0"/>
      <c r="AL811" s="0"/>
      <c r="AM811" s="0" t="e">
        <f aca="false">(AL811-AL810)/AL811*100</f>
        <v>#DIV/0!</v>
      </c>
      <c r="AN811" s="0" t="e">
        <f aca="false">(AK811-AK810)/AK811*100</f>
        <v>#DIV/0!</v>
      </c>
      <c r="AO811" s="0"/>
      <c r="AP811" s="0"/>
      <c r="AQ811" s="0"/>
      <c r="AR811" s="0"/>
      <c r="AS811" s="0"/>
      <c r="AT811" s="38"/>
      <c r="AU811" s="38"/>
      <c r="AV811" s="38"/>
      <c r="AW811" s="38"/>
      <c r="AX811" s="38"/>
    </row>
    <row r="812" customFormat="false" ht="16" hidden="false" customHeight="false" outlineLevel="0" collapsed="false">
      <c r="AE812" s="42"/>
      <c r="AF812" s="0"/>
      <c r="AG812" s="0"/>
      <c r="AH812" s="0"/>
      <c r="AI812" s="0"/>
      <c r="AJ812" s="0"/>
      <c r="AK812" s="0"/>
      <c r="AL812" s="0"/>
      <c r="AM812" s="0" t="e">
        <f aca="false">(AL812-AL811)/AL812*100</f>
        <v>#DIV/0!</v>
      </c>
      <c r="AN812" s="0" t="e">
        <f aca="false">(AK812-AK811)/AK812*100</f>
        <v>#DIV/0!</v>
      </c>
      <c r="AO812" s="0"/>
      <c r="AP812" s="0"/>
      <c r="AQ812" s="0"/>
      <c r="AR812" s="0"/>
      <c r="AS812" s="0"/>
      <c r="AT812" s="38"/>
      <c r="AU812" s="38"/>
      <c r="AV812" s="38"/>
      <c r="AW812" s="38"/>
      <c r="AX812" s="38"/>
    </row>
    <row r="813" customFormat="false" ht="16" hidden="false" customHeight="false" outlineLevel="0" collapsed="false">
      <c r="AE813" s="42"/>
      <c r="AF813" s="0"/>
      <c r="AG813" s="0"/>
      <c r="AH813" s="0"/>
      <c r="AI813" s="0"/>
      <c r="AJ813" s="0"/>
      <c r="AK813" s="0"/>
      <c r="AL813" s="0"/>
      <c r="AM813" s="0" t="e">
        <f aca="false">(AL813-AL812)/AL813*100</f>
        <v>#DIV/0!</v>
      </c>
      <c r="AN813" s="0" t="e">
        <f aca="false">(AK813-AK812)/AK813*100</f>
        <v>#DIV/0!</v>
      </c>
      <c r="AO813" s="0"/>
      <c r="AP813" s="0"/>
      <c r="AQ813" s="0"/>
      <c r="AR813" s="0"/>
      <c r="AS813" s="0"/>
      <c r="AT813" s="38"/>
      <c r="AU813" s="38"/>
      <c r="AV813" s="38"/>
      <c r="AW813" s="38"/>
      <c r="AX813" s="38"/>
    </row>
    <row r="814" customFormat="false" ht="16" hidden="false" customHeight="false" outlineLevel="0" collapsed="false">
      <c r="AE814" s="42"/>
      <c r="AF814" s="0"/>
      <c r="AG814" s="0"/>
      <c r="AH814" s="0"/>
      <c r="AI814" s="0"/>
      <c r="AJ814" s="0"/>
      <c r="AK814" s="0"/>
      <c r="AL814" s="0"/>
      <c r="AM814" s="0" t="e">
        <f aca="false">(AL814-AL813)/AL814*100</f>
        <v>#DIV/0!</v>
      </c>
      <c r="AN814" s="0" t="e">
        <f aca="false">(AK814-AK813)/AK814*100</f>
        <v>#DIV/0!</v>
      </c>
      <c r="AO814" s="0"/>
      <c r="AP814" s="0"/>
      <c r="AQ814" s="0"/>
      <c r="AR814" s="0"/>
      <c r="AS814" s="0"/>
      <c r="AT814" s="38"/>
      <c r="AU814" s="38"/>
      <c r="AV814" s="38"/>
      <c r="AW814" s="38"/>
      <c r="AX814" s="38"/>
    </row>
    <row r="815" customFormat="false" ht="16" hidden="false" customHeight="false" outlineLevel="0" collapsed="false">
      <c r="AE815" s="42"/>
      <c r="AF815" s="0"/>
      <c r="AG815" s="0"/>
      <c r="AH815" s="0"/>
      <c r="AI815" s="0"/>
      <c r="AJ815" s="0"/>
      <c r="AK815" s="0"/>
      <c r="AL815" s="0"/>
      <c r="AM815" s="0" t="e">
        <f aca="false">(AL815-AL814)/AL815*100</f>
        <v>#DIV/0!</v>
      </c>
      <c r="AN815" s="0" t="e">
        <f aca="false">(AK815-AK814)/AK815*100</f>
        <v>#DIV/0!</v>
      </c>
      <c r="AO815" s="0"/>
      <c r="AP815" s="0"/>
      <c r="AQ815" s="0"/>
      <c r="AR815" s="0"/>
      <c r="AS815" s="0"/>
      <c r="AT815" s="38"/>
      <c r="AU815" s="38"/>
      <c r="AV815" s="38"/>
      <c r="AW815" s="38"/>
      <c r="AX815" s="38"/>
    </row>
    <row r="816" customFormat="false" ht="16" hidden="false" customHeight="false" outlineLevel="0" collapsed="false">
      <c r="AE816" s="42"/>
      <c r="AF816" s="0"/>
      <c r="AG816" s="0"/>
      <c r="AH816" s="0"/>
      <c r="AI816" s="0"/>
      <c r="AJ816" s="0"/>
      <c r="AK816" s="0"/>
      <c r="AL816" s="0"/>
      <c r="AM816" s="0" t="e">
        <f aca="false">(AL816-AL815)/AL816*100</f>
        <v>#DIV/0!</v>
      </c>
      <c r="AN816" s="0" t="e">
        <f aca="false">(AK816-AK815)/AK816*100</f>
        <v>#DIV/0!</v>
      </c>
      <c r="AO816" s="0"/>
      <c r="AP816" s="0"/>
      <c r="AQ816" s="0"/>
      <c r="AR816" s="0"/>
      <c r="AS816" s="0"/>
      <c r="AT816" s="38"/>
      <c r="AU816" s="38"/>
      <c r="AV816" s="38"/>
      <c r="AW816" s="38"/>
      <c r="AX816" s="38"/>
    </row>
    <row r="817" customFormat="false" ht="16" hidden="false" customHeight="false" outlineLevel="0" collapsed="false">
      <c r="AE817" s="42"/>
      <c r="AF817" s="0"/>
      <c r="AG817" s="0"/>
      <c r="AH817" s="0"/>
      <c r="AI817" s="0"/>
      <c r="AJ817" s="0"/>
      <c r="AK817" s="0"/>
      <c r="AL817" s="0"/>
      <c r="AM817" s="0" t="e">
        <f aca="false">(AL817-AL816)/AL817*100</f>
        <v>#DIV/0!</v>
      </c>
      <c r="AN817" s="0" t="e">
        <f aca="false">(AK817-AK816)/AK817*100</f>
        <v>#DIV/0!</v>
      </c>
      <c r="AO817" s="0"/>
      <c r="AP817" s="0"/>
      <c r="AQ817" s="0"/>
      <c r="AR817" s="0"/>
      <c r="AS817" s="0"/>
      <c r="AT817" s="38"/>
      <c r="AU817" s="38"/>
      <c r="AV817" s="38"/>
      <c r="AW817" s="38"/>
      <c r="AX817" s="38"/>
    </row>
    <row r="818" customFormat="false" ht="16" hidden="false" customHeight="false" outlineLevel="0" collapsed="false">
      <c r="AE818" s="42"/>
      <c r="AF818" s="0"/>
      <c r="AG818" s="0"/>
      <c r="AH818" s="0"/>
      <c r="AI818" s="0"/>
      <c r="AJ818" s="0"/>
      <c r="AK818" s="0"/>
      <c r="AL818" s="0"/>
      <c r="AM818" s="0" t="e">
        <f aca="false">(AL818-AL817)/AL818*100</f>
        <v>#DIV/0!</v>
      </c>
      <c r="AN818" s="0" t="e">
        <f aca="false">(AK818-AK817)/AK818*100</f>
        <v>#DIV/0!</v>
      </c>
      <c r="AO818" s="0"/>
      <c r="AP818" s="0"/>
      <c r="AQ818" s="0"/>
      <c r="AR818" s="0"/>
      <c r="AS818" s="0"/>
      <c r="AT818" s="38"/>
      <c r="AU818" s="38"/>
      <c r="AV818" s="38"/>
      <c r="AW818" s="38"/>
      <c r="AX818" s="38"/>
    </row>
    <row r="819" customFormat="false" ht="16" hidden="false" customHeight="false" outlineLevel="0" collapsed="false">
      <c r="AE819" s="42"/>
      <c r="AF819" s="0"/>
      <c r="AG819" s="0"/>
      <c r="AH819" s="0"/>
      <c r="AI819" s="0"/>
      <c r="AJ819" s="0"/>
      <c r="AK819" s="0"/>
      <c r="AL819" s="0"/>
      <c r="AM819" s="0" t="e">
        <f aca="false">(AL819-AL818)/AL819*100</f>
        <v>#DIV/0!</v>
      </c>
      <c r="AN819" s="0" t="e">
        <f aca="false">(AK819-AK818)/AK819*100</f>
        <v>#DIV/0!</v>
      </c>
      <c r="AO819" s="0"/>
      <c r="AP819" s="0"/>
      <c r="AQ819" s="0"/>
      <c r="AR819" s="0"/>
      <c r="AS819" s="0"/>
      <c r="AT819" s="38"/>
      <c r="AU819" s="38"/>
      <c r="AV819" s="38"/>
      <c r="AW819" s="38"/>
      <c r="AX819" s="38"/>
    </row>
    <row r="820" customFormat="false" ht="16" hidden="false" customHeight="false" outlineLevel="0" collapsed="false">
      <c r="AE820" s="42"/>
      <c r="AF820" s="0"/>
      <c r="AG820" s="0"/>
      <c r="AH820" s="0"/>
      <c r="AI820" s="0"/>
      <c r="AJ820" s="0"/>
      <c r="AK820" s="0"/>
      <c r="AL820" s="0"/>
      <c r="AM820" s="0" t="e">
        <f aca="false">(AL820-AL819)/AL820*100</f>
        <v>#DIV/0!</v>
      </c>
      <c r="AN820" s="0" t="e">
        <f aca="false">(AK820-AK819)/AK820*100</f>
        <v>#DIV/0!</v>
      </c>
      <c r="AO820" s="0"/>
      <c r="AP820" s="0"/>
      <c r="AQ820" s="0"/>
      <c r="AR820" s="0"/>
      <c r="AS820" s="0"/>
      <c r="AT820" s="38"/>
      <c r="AU820" s="38"/>
      <c r="AV820" s="38"/>
      <c r="AW820" s="38"/>
      <c r="AX820" s="38"/>
    </row>
    <row r="821" customFormat="false" ht="16" hidden="false" customHeight="false" outlineLevel="0" collapsed="false">
      <c r="AE821" s="42"/>
      <c r="AF821" s="0"/>
      <c r="AG821" s="0"/>
      <c r="AH821" s="0"/>
      <c r="AI821" s="0"/>
      <c r="AJ821" s="0"/>
      <c r="AK821" s="0"/>
      <c r="AL821" s="0"/>
      <c r="AM821" s="0" t="e">
        <f aca="false">(AL821-AL820)/AL821*100</f>
        <v>#DIV/0!</v>
      </c>
      <c r="AN821" s="0" t="e">
        <f aca="false">(AK821-AK820)/AK821*100</f>
        <v>#DIV/0!</v>
      </c>
      <c r="AO821" s="0"/>
      <c r="AP821" s="0"/>
      <c r="AQ821" s="0"/>
      <c r="AR821" s="0"/>
      <c r="AS821" s="0"/>
      <c r="AT821" s="38"/>
      <c r="AU821" s="38"/>
      <c r="AV821" s="38"/>
      <c r="AW821" s="38"/>
      <c r="AX821" s="38"/>
    </row>
    <row r="822" customFormat="false" ht="16" hidden="false" customHeight="false" outlineLevel="0" collapsed="false">
      <c r="AE822" s="42"/>
      <c r="AF822" s="0"/>
      <c r="AG822" s="0"/>
      <c r="AH822" s="0"/>
      <c r="AI822" s="0"/>
      <c r="AJ822" s="0"/>
      <c r="AK822" s="0"/>
      <c r="AL822" s="0"/>
      <c r="AM822" s="0" t="e">
        <f aca="false">(AL822-AL821)/AL822*100</f>
        <v>#DIV/0!</v>
      </c>
      <c r="AN822" s="0" t="e">
        <f aca="false">(AK822-AK821)/AK822*100</f>
        <v>#DIV/0!</v>
      </c>
      <c r="AO822" s="0"/>
      <c r="AP822" s="0"/>
      <c r="AQ822" s="0"/>
      <c r="AR822" s="0"/>
      <c r="AS822" s="0"/>
      <c r="AT822" s="38"/>
      <c r="AU822" s="38"/>
      <c r="AV822" s="38"/>
      <c r="AW822" s="38"/>
      <c r="AX822" s="38"/>
    </row>
    <row r="823" customFormat="false" ht="16" hidden="false" customHeight="false" outlineLevel="0" collapsed="false">
      <c r="AE823" s="42"/>
      <c r="AF823" s="0"/>
      <c r="AG823" s="0"/>
      <c r="AH823" s="0"/>
      <c r="AI823" s="0"/>
      <c r="AJ823" s="0"/>
      <c r="AK823" s="0"/>
      <c r="AL823" s="0"/>
      <c r="AM823" s="0" t="e">
        <f aca="false">(AL823-AL822)/AL823*100</f>
        <v>#DIV/0!</v>
      </c>
      <c r="AN823" s="0" t="e">
        <f aca="false">(AK823-AK822)/AK823*100</f>
        <v>#DIV/0!</v>
      </c>
      <c r="AO823" s="0"/>
      <c r="AP823" s="0"/>
      <c r="AQ823" s="0"/>
      <c r="AR823" s="0"/>
      <c r="AS823" s="0"/>
      <c r="AT823" s="38"/>
      <c r="AU823" s="38"/>
      <c r="AV823" s="38"/>
      <c r="AW823" s="38"/>
      <c r="AX823" s="38"/>
    </row>
    <row r="824" customFormat="false" ht="16" hidden="false" customHeight="false" outlineLevel="0" collapsed="false">
      <c r="AE824" s="42"/>
      <c r="AF824" s="0"/>
      <c r="AG824" s="0"/>
      <c r="AH824" s="0"/>
      <c r="AI824" s="0"/>
      <c r="AJ824" s="0"/>
      <c r="AK824" s="0"/>
      <c r="AL824" s="0"/>
      <c r="AM824" s="0" t="e">
        <f aca="false">(AL824-AL823)/AL824*100</f>
        <v>#DIV/0!</v>
      </c>
      <c r="AN824" s="0" t="e">
        <f aca="false">(AK824-AK823)/AK824*100</f>
        <v>#DIV/0!</v>
      </c>
      <c r="AO824" s="0"/>
      <c r="AP824" s="0"/>
      <c r="AQ824" s="0"/>
      <c r="AR824" s="0"/>
      <c r="AS824" s="0"/>
      <c r="AT824" s="38"/>
      <c r="AU824" s="38"/>
      <c r="AV824" s="38"/>
      <c r="AW824" s="38"/>
      <c r="AX824" s="38"/>
    </row>
    <row r="825" customFormat="false" ht="16" hidden="false" customHeight="false" outlineLevel="0" collapsed="false">
      <c r="AE825" s="42"/>
      <c r="AF825" s="0"/>
      <c r="AG825" s="0"/>
      <c r="AH825" s="0"/>
      <c r="AI825" s="0"/>
      <c r="AJ825" s="0"/>
      <c r="AK825" s="0"/>
      <c r="AL825" s="0"/>
      <c r="AM825" s="0" t="e">
        <f aca="false">(AL825-AL824)/AL825*100</f>
        <v>#DIV/0!</v>
      </c>
      <c r="AN825" s="0" t="e">
        <f aca="false">(AK825-AK824)/AK825*100</f>
        <v>#DIV/0!</v>
      </c>
      <c r="AO825" s="0"/>
      <c r="AP825" s="0"/>
      <c r="AQ825" s="0"/>
      <c r="AR825" s="0"/>
      <c r="AS825" s="0"/>
      <c r="AT825" s="38"/>
      <c r="AU825" s="38"/>
      <c r="AV825" s="38"/>
      <c r="AW825" s="38"/>
      <c r="AX825" s="38"/>
    </row>
    <row r="826" customFormat="false" ht="16" hidden="false" customHeight="false" outlineLevel="0" collapsed="false">
      <c r="AE826" s="42"/>
      <c r="AF826" s="0"/>
      <c r="AG826" s="0"/>
      <c r="AH826" s="0"/>
      <c r="AI826" s="0"/>
      <c r="AJ826" s="0"/>
      <c r="AK826" s="0"/>
      <c r="AL826" s="0"/>
      <c r="AM826" s="0" t="e">
        <f aca="false">(AL826-AL825)/AL826*100</f>
        <v>#DIV/0!</v>
      </c>
      <c r="AN826" s="0" t="e">
        <f aca="false">(AK826-AK825)/AK826*100</f>
        <v>#DIV/0!</v>
      </c>
      <c r="AO826" s="0"/>
      <c r="AP826" s="0"/>
      <c r="AQ826" s="0"/>
      <c r="AR826" s="0"/>
      <c r="AS826" s="0"/>
      <c r="AT826" s="38"/>
      <c r="AU826" s="38"/>
      <c r="AV826" s="38"/>
      <c r="AW826" s="38"/>
      <c r="AX826" s="38"/>
    </row>
    <row r="827" customFormat="false" ht="16" hidden="false" customHeight="false" outlineLevel="0" collapsed="false">
      <c r="AE827" s="42"/>
      <c r="AF827" s="0"/>
      <c r="AG827" s="0"/>
      <c r="AH827" s="0"/>
      <c r="AI827" s="0"/>
      <c r="AJ827" s="0"/>
      <c r="AK827" s="0"/>
      <c r="AL827" s="0"/>
      <c r="AM827" s="0" t="e">
        <f aca="false">(AL827-AL826)/AL827*100</f>
        <v>#DIV/0!</v>
      </c>
      <c r="AN827" s="0" t="e">
        <f aca="false">(AK827-AK826)/AK827*100</f>
        <v>#DIV/0!</v>
      </c>
      <c r="AO827" s="0"/>
      <c r="AP827" s="0"/>
      <c r="AQ827" s="0"/>
      <c r="AR827" s="0"/>
      <c r="AS827" s="0"/>
      <c r="AT827" s="38"/>
      <c r="AU827" s="38"/>
      <c r="AV827" s="38"/>
      <c r="AW827" s="38"/>
      <c r="AX827" s="38"/>
    </row>
    <row r="828" customFormat="false" ht="16" hidden="false" customHeight="false" outlineLevel="0" collapsed="false">
      <c r="AE828" s="42"/>
      <c r="AF828" s="0"/>
      <c r="AG828" s="0"/>
      <c r="AH828" s="0"/>
      <c r="AI828" s="0"/>
      <c r="AJ828" s="0"/>
      <c r="AK828" s="0"/>
      <c r="AL828" s="0"/>
      <c r="AM828" s="0" t="e">
        <f aca="false">(AL828-AL827)/AL828*100</f>
        <v>#DIV/0!</v>
      </c>
      <c r="AN828" s="0" t="e">
        <f aca="false">(AK828-AK827)/AK828*100</f>
        <v>#DIV/0!</v>
      </c>
      <c r="AO828" s="0"/>
      <c r="AP828" s="0"/>
      <c r="AQ828" s="0"/>
      <c r="AR828" s="0"/>
      <c r="AS828" s="0"/>
      <c r="AT828" s="38"/>
      <c r="AU828" s="38"/>
      <c r="AV828" s="38"/>
      <c r="AW828" s="38"/>
      <c r="AX828" s="38"/>
    </row>
    <row r="829" customFormat="false" ht="16" hidden="false" customHeight="false" outlineLevel="0" collapsed="false">
      <c r="AE829" s="42"/>
      <c r="AF829" s="0"/>
      <c r="AG829" s="0"/>
      <c r="AH829" s="0"/>
      <c r="AI829" s="0"/>
      <c r="AJ829" s="0"/>
      <c r="AK829" s="0"/>
      <c r="AL829" s="0"/>
      <c r="AM829" s="0" t="e">
        <f aca="false">(AL829-AL828)/AL829*100</f>
        <v>#DIV/0!</v>
      </c>
      <c r="AN829" s="0" t="e">
        <f aca="false">(AK829-AK828)/AK829*100</f>
        <v>#DIV/0!</v>
      </c>
      <c r="AO829" s="0"/>
      <c r="AP829" s="0"/>
      <c r="AQ829" s="0"/>
      <c r="AR829" s="0"/>
      <c r="AS829" s="0"/>
      <c r="AT829" s="38"/>
      <c r="AU829" s="38"/>
      <c r="AV829" s="38"/>
      <c r="AW829" s="38"/>
      <c r="AX829" s="38"/>
    </row>
    <row r="830" customFormat="false" ht="16" hidden="false" customHeight="false" outlineLevel="0" collapsed="false">
      <c r="AE830" s="42"/>
      <c r="AF830" s="0"/>
      <c r="AG830" s="0"/>
      <c r="AH830" s="0"/>
      <c r="AI830" s="0"/>
      <c r="AJ830" s="0"/>
      <c r="AK830" s="0"/>
      <c r="AL830" s="0"/>
      <c r="AM830" s="0" t="e">
        <f aca="false">(AL830-AL829)/AL830*100</f>
        <v>#DIV/0!</v>
      </c>
      <c r="AN830" s="0" t="e">
        <f aca="false">(AK830-AK829)/AK830*100</f>
        <v>#DIV/0!</v>
      </c>
      <c r="AO830" s="0"/>
      <c r="AP830" s="0"/>
      <c r="AQ830" s="0"/>
      <c r="AR830" s="0"/>
      <c r="AS830" s="0"/>
      <c r="AT830" s="38"/>
      <c r="AU830" s="38"/>
      <c r="AV830" s="38"/>
      <c r="AW830" s="38"/>
      <c r="AX830" s="38"/>
    </row>
    <row r="831" customFormat="false" ht="16" hidden="false" customHeight="false" outlineLevel="0" collapsed="false">
      <c r="AE831" s="42"/>
      <c r="AF831" s="0"/>
      <c r="AG831" s="0"/>
      <c r="AH831" s="0"/>
      <c r="AI831" s="0"/>
      <c r="AJ831" s="0"/>
      <c r="AK831" s="0"/>
      <c r="AL831" s="0"/>
      <c r="AM831" s="0" t="e">
        <f aca="false">(AL831-AL830)/AL831*100</f>
        <v>#DIV/0!</v>
      </c>
      <c r="AN831" s="0" t="e">
        <f aca="false">(AK831-AK830)/AK831*100</f>
        <v>#DIV/0!</v>
      </c>
      <c r="AO831" s="0"/>
      <c r="AP831" s="0"/>
      <c r="AQ831" s="0"/>
      <c r="AR831" s="0"/>
      <c r="AS831" s="0"/>
      <c r="AT831" s="38"/>
      <c r="AU831" s="38"/>
      <c r="AV831" s="38"/>
      <c r="AW831" s="38"/>
      <c r="AX831" s="38"/>
    </row>
    <row r="832" customFormat="false" ht="16" hidden="false" customHeight="false" outlineLevel="0" collapsed="false">
      <c r="AE832" s="42"/>
      <c r="AF832" s="0"/>
      <c r="AG832" s="0"/>
      <c r="AH832" s="0"/>
      <c r="AI832" s="0"/>
      <c r="AJ832" s="0"/>
      <c r="AK832" s="0"/>
      <c r="AL832" s="0"/>
      <c r="AM832" s="0" t="e">
        <f aca="false">(AL832-AL831)/AL832*100</f>
        <v>#DIV/0!</v>
      </c>
      <c r="AN832" s="0" t="e">
        <f aca="false">(AK832-AK831)/AK832*100</f>
        <v>#DIV/0!</v>
      </c>
      <c r="AO832" s="0"/>
      <c r="AP832" s="0"/>
      <c r="AQ832" s="0"/>
      <c r="AR832" s="0"/>
      <c r="AS832" s="0"/>
      <c r="AT832" s="38"/>
      <c r="AU832" s="38"/>
      <c r="AV832" s="38"/>
      <c r="AW832" s="38"/>
      <c r="AX832" s="38"/>
    </row>
    <row r="833" customFormat="false" ht="16" hidden="false" customHeight="false" outlineLevel="0" collapsed="false">
      <c r="AE833" s="42"/>
      <c r="AF833" s="0"/>
      <c r="AG833" s="0"/>
      <c r="AH833" s="0"/>
      <c r="AI833" s="0"/>
      <c r="AJ833" s="0"/>
      <c r="AK833" s="0"/>
      <c r="AL833" s="0"/>
      <c r="AM833" s="0" t="e">
        <f aca="false">(AL833-AL832)/AL833*100</f>
        <v>#DIV/0!</v>
      </c>
      <c r="AN833" s="0" t="e">
        <f aca="false">(AK833-AK832)/AK833*100</f>
        <v>#DIV/0!</v>
      </c>
      <c r="AO833" s="0"/>
      <c r="AP833" s="0"/>
      <c r="AQ833" s="0"/>
      <c r="AR833" s="0"/>
      <c r="AS833" s="0"/>
      <c r="AT833" s="38"/>
      <c r="AU833" s="38"/>
      <c r="AV833" s="38"/>
      <c r="AW833" s="38"/>
      <c r="AX833" s="38"/>
    </row>
    <row r="834" customFormat="false" ht="16" hidden="false" customHeight="false" outlineLevel="0" collapsed="false">
      <c r="AE834" s="42"/>
      <c r="AF834" s="0"/>
      <c r="AG834" s="0"/>
      <c r="AH834" s="0"/>
      <c r="AI834" s="0"/>
      <c r="AJ834" s="0"/>
      <c r="AK834" s="0"/>
      <c r="AL834" s="0"/>
      <c r="AM834" s="0" t="e">
        <f aca="false">(AL834-AL833)/AL834*100</f>
        <v>#DIV/0!</v>
      </c>
      <c r="AN834" s="0" t="e">
        <f aca="false">(AK834-AK833)/AK834*100</f>
        <v>#DIV/0!</v>
      </c>
      <c r="AO834" s="0"/>
      <c r="AP834" s="0"/>
      <c r="AQ834" s="0"/>
      <c r="AR834" s="0"/>
      <c r="AS834" s="0"/>
      <c r="AT834" s="38"/>
      <c r="AU834" s="38"/>
      <c r="AV834" s="38"/>
      <c r="AW834" s="38"/>
      <c r="AX834" s="38"/>
    </row>
    <row r="835" customFormat="false" ht="16" hidden="false" customHeight="false" outlineLevel="0" collapsed="false">
      <c r="AE835" s="42"/>
      <c r="AF835" s="0"/>
      <c r="AG835" s="0"/>
      <c r="AH835" s="0"/>
      <c r="AI835" s="0"/>
      <c r="AJ835" s="0"/>
      <c r="AK835" s="0"/>
      <c r="AL835" s="0"/>
      <c r="AM835" s="0" t="e">
        <f aca="false">(AL835-AL834)/AL835*100</f>
        <v>#DIV/0!</v>
      </c>
      <c r="AN835" s="0" t="e">
        <f aca="false">(AK835-AK834)/AK835*100</f>
        <v>#DIV/0!</v>
      </c>
      <c r="AO835" s="0"/>
      <c r="AP835" s="0"/>
      <c r="AQ835" s="0"/>
      <c r="AR835" s="0"/>
      <c r="AS835" s="0"/>
      <c r="AT835" s="38"/>
      <c r="AU835" s="38"/>
      <c r="AV835" s="38"/>
      <c r="AW835" s="38"/>
      <c r="AX835" s="38"/>
    </row>
    <row r="836" customFormat="false" ht="16" hidden="false" customHeight="false" outlineLevel="0" collapsed="false">
      <c r="AE836" s="42"/>
      <c r="AF836" s="0"/>
      <c r="AG836" s="0"/>
      <c r="AH836" s="0"/>
      <c r="AI836" s="0"/>
      <c r="AJ836" s="0"/>
      <c r="AK836" s="0"/>
      <c r="AL836" s="0"/>
      <c r="AM836" s="0" t="e">
        <f aca="false">(AL836-AL835)/AL836*100</f>
        <v>#DIV/0!</v>
      </c>
      <c r="AN836" s="0" t="e">
        <f aca="false">(AK836-AK835)/AK836*100</f>
        <v>#DIV/0!</v>
      </c>
      <c r="AO836" s="0"/>
      <c r="AP836" s="0"/>
      <c r="AQ836" s="0"/>
      <c r="AR836" s="0"/>
      <c r="AS836" s="0"/>
      <c r="AT836" s="38"/>
      <c r="AU836" s="38"/>
      <c r="AV836" s="38"/>
      <c r="AW836" s="38"/>
      <c r="AX836" s="38"/>
    </row>
    <row r="837" customFormat="false" ht="16" hidden="false" customHeight="false" outlineLevel="0" collapsed="false">
      <c r="AE837" s="42"/>
      <c r="AF837" s="0"/>
      <c r="AG837" s="0"/>
      <c r="AH837" s="0"/>
      <c r="AI837" s="0"/>
      <c r="AJ837" s="0"/>
      <c r="AK837" s="0"/>
      <c r="AL837" s="0"/>
      <c r="AM837" s="0" t="e">
        <f aca="false">(AL837-AL836)/AL837*100</f>
        <v>#DIV/0!</v>
      </c>
      <c r="AN837" s="0" t="e">
        <f aca="false">(AK837-AK836)/AK837*100</f>
        <v>#DIV/0!</v>
      </c>
      <c r="AO837" s="0"/>
      <c r="AP837" s="0"/>
      <c r="AQ837" s="0"/>
      <c r="AR837" s="0"/>
      <c r="AS837" s="0"/>
      <c r="AT837" s="38"/>
      <c r="AU837" s="38"/>
      <c r="AV837" s="38"/>
      <c r="AW837" s="38"/>
      <c r="AX837" s="38"/>
    </row>
    <row r="838" customFormat="false" ht="16" hidden="false" customHeight="false" outlineLevel="0" collapsed="false">
      <c r="AE838" s="42"/>
      <c r="AF838" s="0"/>
      <c r="AG838" s="0"/>
      <c r="AH838" s="0"/>
      <c r="AI838" s="0"/>
      <c r="AJ838" s="0"/>
      <c r="AK838" s="0"/>
      <c r="AL838" s="0"/>
      <c r="AM838" s="0" t="e">
        <f aca="false">(AL838-AL837)/AL838*100</f>
        <v>#DIV/0!</v>
      </c>
      <c r="AN838" s="0" t="e">
        <f aca="false">(AK838-AK837)/AK838*100</f>
        <v>#DIV/0!</v>
      </c>
      <c r="AO838" s="0"/>
      <c r="AP838" s="0"/>
      <c r="AQ838" s="0"/>
      <c r="AR838" s="0"/>
      <c r="AS838" s="0"/>
      <c r="AT838" s="38"/>
      <c r="AU838" s="38"/>
      <c r="AV838" s="38"/>
      <c r="AW838" s="38"/>
      <c r="AX838" s="38"/>
    </row>
    <row r="839" customFormat="false" ht="16" hidden="false" customHeight="false" outlineLevel="0" collapsed="false">
      <c r="AE839" s="42"/>
      <c r="AF839" s="0"/>
      <c r="AG839" s="0"/>
      <c r="AH839" s="0"/>
      <c r="AI839" s="0"/>
      <c r="AJ839" s="0"/>
      <c r="AK839" s="0"/>
      <c r="AL839" s="0"/>
      <c r="AM839" s="0" t="e">
        <f aca="false">(AL839-AL838)/AL839*100</f>
        <v>#DIV/0!</v>
      </c>
      <c r="AN839" s="0" t="e">
        <f aca="false">(AK839-AK838)/AK839*100</f>
        <v>#DIV/0!</v>
      </c>
      <c r="AO839" s="0"/>
      <c r="AP839" s="0"/>
      <c r="AQ839" s="0"/>
      <c r="AR839" s="0"/>
      <c r="AS839" s="0"/>
      <c r="AT839" s="38"/>
      <c r="AU839" s="38"/>
      <c r="AV839" s="38"/>
      <c r="AW839" s="38"/>
      <c r="AX839" s="38"/>
    </row>
    <row r="840" customFormat="false" ht="16" hidden="false" customHeight="false" outlineLevel="0" collapsed="false">
      <c r="AE840" s="42"/>
      <c r="AF840" s="0"/>
      <c r="AG840" s="0"/>
      <c r="AH840" s="0"/>
      <c r="AI840" s="0"/>
      <c r="AJ840" s="0"/>
      <c r="AK840" s="0"/>
      <c r="AL840" s="0"/>
      <c r="AM840" s="0" t="e">
        <f aca="false">(AL840-AL839)/AL840*100</f>
        <v>#DIV/0!</v>
      </c>
      <c r="AN840" s="0" t="e">
        <f aca="false">(AK840-AK839)/AK840*100</f>
        <v>#DIV/0!</v>
      </c>
      <c r="AO840" s="0"/>
      <c r="AP840" s="0"/>
      <c r="AQ840" s="0"/>
      <c r="AR840" s="0"/>
      <c r="AS840" s="0"/>
      <c r="AT840" s="38"/>
      <c r="AU840" s="38"/>
      <c r="AV840" s="38"/>
      <c r="AW840" s="38"/>
      <c r="AX840" s="38"/>
    </row>
    <row r="841" customFormat="false" ht="16" hidden="false" customHeight="false" outlineLevel="0" collapsed="false">
      <c r="AE841" s="42"/>
      <c r="AF841" s="0"/>
      <c r="AG841" s="0"/>
      <c r="AH841" s="0"/>
      <c r="AI841" s="0"/>
      <c r="AJ841" s="0"/>
      <c r="AK841" s="0"/>
      <c r="AL841" s="0"/>
      <c r="AM841" s="0" t="e">
        <f aca="false">(AL841-AL840)/AL841*100</f>
        <v>#DIV/0!</v>
      </c>
      <c r="AN841" s="0" t="e">
        <f aca="false">(AK841-AK840)/AK841*100</f>
        <v>#DIV/0!</v>
      </c>
      <c r="AO841" s="0"/>
      <c r="AP841" s="0"/>
      <c r="AQ841" s="0"/>
      <c r="AR841" s="0"/>
      <c r="AS841" s="0"/>
      <c r="AT841" s="38"/>
      <c r="AU841" s="38"/>
      <c r="AV841" s="38"/>
      <c r="AW841" s="38"/>
      <c r="AX841" s="38"/>
    </row>
    <row r="842" customFormat="false" ht="16" hidden="false" customHeight="false" outlineLevel="0" collapsed="false">
      <c r="AE842" s="42"/>
      <c r="AF842" s="0"/>
      <c r="AG842" s="0"/>
      <c r="AH842" s="0"/>
      <c r="AI842" s="0"/>
      <c r="AJ842" s="0"/>
      <c r="AK842" s="0"/>
      <c r="AL842" s="0"/>
      <c r="AM842" s="0" t="e">
        <f aca="false">(AL842-AL841)/AL842*100</f>
        <v>#DIV/0!</v>
      </c>
      <c r="AN842" s="0" t="e">
        <f aca="false">(AK842-AK841)/AK842*100</f>
        <v>#DIV/0!</v>
      </c>
      <c r="AO842" s="0"/>
      <c r="AP842" s="0"/>
      <c r="AQ842" s="0"/>
      <c r="AR842" s="0"/>
      <c r="AS842" s="0"/>
      <c r="AT842" s="38"/>
      <c r="AU842" s="38"/>
      <c r="AV842" s="38"/>
      <c r="AW842" s="38"/>
      <c r="AX842" s="38"/>
    </row>
    <row r="843" customFormat="false" ht="16" hidden="false" customHeight="false" outlineLevel="0" collapsed="false">
      <c r="AE843" s="42"/>
      <c r="AF843" s="0"/>
      <c r="AG843" s="0"/>
      <c r="AH843" s="0"/>
      <c r="AI843" s="0"/>
      <c r="AJ843" s="0"/>
      <c r="AK843" s="0"/>
      <c r="AL843" s="0"/>
      <c r="AM843" s="0" t="e">
        <f aca="false">(AL843-AL842)/AL843*100</f>
        <v>#DIV/0!</v>
      </c>
      <c r="AN843" s="0" t="e">
        <f aca="false">(AK843-AK842)/AK843*100</f>
        <v>#DIV/0!</v>
      </c>
      <c r="AO843" s="0"/>
      <c r="AP843" s="0"/>
      <c r="AQ843" s="0"/>
      <c r="AR843" s="0"/>
      <c r="AS843" s="0"/>
      <c r="AT843" s="38"/>
      <c r="AU843" s="38"/>
      <c r="AV843" s="38"/>
      <c r="AW843" s="38"/>
      <c r="AX843" s="38"/>
    </row>
    <row r="844" customFormat="false" ht="16" hidden="false" customHeight="false" outlineLevel="0" collapsed="false">
      <c r="AE844" s="42"/>
      <c r="AF844" s="0"/>
      <c r="AG844" s="0"/>
      <c r="AH844" s="0"/>
      <c r="AI844" s="0"/>
      <c r="AJ844" s="0"/>
      <c r="AK844" s="0"/>
      <c r="AL844" s="0"/>
      <c r="AM844" s="0" t="e">
        <f aca="false">(AL844-AL843)/AL844*100</f>
        <v>#DIV/0!</v>
      </c>
      <c r="AN844" s="0" t="e">
        <f aca="false">(AK844-AK843)/AK844*100</f>
        <v>#DIV/0!</v>
      </c>
      <c r="AO844" s="0"/>
      <c r="AP844" s="0"/>
      <c r="AQ844" s="0"/>
      <c r="AR844" s="0"/>
      <c r="AS844" s="0"/>
      <c r="AT844" s="38"/>
      <c r="AU844" s="38"/>
      <c r="AV844" s="38"/>
      <c r="AW844" s="38"/>
      <c r="AX844" s="38"/>
    </row>
    <row r="845" customFormat="false" ht="16" hidden="false" customHeight="false" outlineLevel="0" collapsed="false">
      <c r="AE845" s="42"/>
      <c r="AF845" s="0"/>
      <c r="AG845" s="0"/>
      <c r="AH845" s="0"/>
      <c r="AI845" s="0"/>
      <c r="AJ845" s="0"/>
      <c r="AK845" s="0"/>
      <c r="AL845" s="0"/>
      <c r="AM845" s="0" t="e">
        <f aca="false">(AL845-AL844)/AL845*100</f>
        <v>#DIV/0!</v>
      </c>
      <c r="AN845" s="0" t="e">
        <f aca="false">(AK845-AK844)/AK845*100</f>
        <v>#DIV/0!</v>
      </c>
      <c r="AO845" s="0"/>
      <c r="AP845" s="0"/>
      <c r="AQ845" s="0"/>
      <c r="AR845" s="0"/>
      <c r="AS845" s="0"/>
      <c r="AT845" s="38"/>
      <c r="AU845" s="38"/>
      <c r="AV845" s="38"/>
      <c r="AW845" s="38"/>
      <c r="AX845" s="38"/>
    </row>
    <row r="846" customFormat="false" ht="16" hidden="false" customHeight="false" outlineLevel="0" collapsed="false">
      <c r="AE846" s="42"/>
      <c r="AF846" s="0"/>
      <c r="AG846" s="0"/>
      <c r="AH846" s="0"/>
      <c r="AI846" s="0"/>
      <c r="AJ846" s="0"/>
      <c r="AK846" s="0"/>
      <c r="AL846" s="0"/>
      <c r="AM846" s="0" t="e">
        <f aca="false">(AL846-AL845)/AL846*100</f>
        <v>#DIV/0!</v>
      </c>
      <c r="AN846" s="0" t="e">
        <f aca="false">(AK846-AK845)/AK846*100</f>
        <v>#DIV/0!</v>
      </c>
      <c r="AO846" s="0"/>
      <c r="AP846" s="0"/>
      <c r="AQ846" s="0"/>
      <c r="AR846" s="0"/>
      <c r="AS846" s="0"/>
      <c r="AT846" s="38"/>
      <c r="AU846" s="38"/>
      <c r="AV846" s="38"/>
      <c r="AW846" s="38"/>
      <c r="AX846" s="38"/>
    </row>
    <row r="847" customFormat="false" ht="16" hidden="false" customHeight="false" outlineLevel="0" collapsed="false">
      <c r="AE847" s="42"/>
      <c r="AF847" s="0"/>
      <c r="AG847" s="0"/>
      <c r="AH847" s="0"/>
      <c r="AI847" s="0"/>
      <c r="AJ847" s="0"/>
      <c r="AK847" s="0"/>
      <c r="AL847" s="0"/>
      <c r="AM847" s="0" t="e">
        <f aca="false">(AL847-AL846)/AL847*100</f>
        <v>#DIV/0!</v>
      </c>
      <c r="AN847" s="0" t="e">
        <f aca="false">(AK847-AK846)/AK847*100</f>
        <v>#DIV/0!</v>
      </c>
      <c r="AO847" s="0"/>
      <c r="AP847" s="0"/>
      <c r="AQ847" s="0"/>
      <c r="AR847" s="0"/>
      <c r="AS847" s="0"/>
      <c r="AT847" s="38"/>
      <c r="AU847" s="38"/>
      <c r="AV847" s="38"/>
      <c r="AW847" s="38"/>
      <c r="AX847" s="38"/>
    </row>
    <row r="848" customFormat="false" ht="16" hidden="false" customHeight="false" outlineLevel="0" collapsed="false">
      <c r="AE848" s="42"/>
      <c r="AF848" s="0"/>
      <c r="AG848" s="0"/>
      <c r="AH848" s="0"/>
      <c r="AI848" s="0"/>
      <c r="AJ848" s="0"/>
      <c r="AK848" s="0"/>
      <c r="AL848" s="0"/>
      <c r="AM848" s="0" t="e">
        <f aca="false">(AL848-AL847)/AL848*100</f>
        <v>#DIV/0!</v>
      </c>
      <c r="AN848" s="0" t="e">
        <f aca="false">(AK848-AK847)/AK848*100</f>
        <v>#DIV/0!</v>
      </c>
      <c r="AO848" s="0"/>
      <c r="AP848" s="0"/>
      <c r="AQ848" s="0"/>
      <c r="AR848" s="0"/>
      <c r="AS848" s="0"/>
      <c r="AT848" s="38"/>
      <c r="AU848" s="38"/>
      <c r="AV848" s="38"/>
      <c r="AW848" s="38"/>
      <c r="AX848" s="38"/>
    </row>
    <row r="849" customFormat="false" ht="16" hidden="false" customHeight="false" outlineLevel="0" collapsed="false">
      <c r="AE849" s="42"/>
      <c r="AF849" s="0"/>
      <c r="AG849" s="0"/>
      <c r="AH849" s="0"/>
      <c r="AI849" s="0"/>
      <c r="AJ849" s="0"/>
      <c r="AK849" s="0"/>
      <c r="AL849" s="0"/>
      <c r="AM849" s="0" t="e">
        <f aca="false">(AL849-AL848)/AL849*100</f>
        <v>#DIV/0!</v>
      </c>
      <c r="AN849" s="0" t="e">
        <f aca="false">(AK849-AK848)/AK849*100</f>
        <v>#DIV/0!</v>
      </c>
      <c r="AO849" s="0"/>
      <c r="AP849" s="0"/>
      <c r="AQ849" s="0"/>
      <c r="AR849" s="0"/>
      <c r="AS849" s="0"/>
      <c r="AT849" s="38"/>
      <c r="AU849" s="38"/>
      <c r="AV849" s="38"/>
      <c r="AW849" s="38"/>
      <c r="AX849" s="38"/>
    </row>
    <row r="850" customFormat="false" ht="16" hidden="false" customHeight="false" outlineLevel="0" collapsed="false">
      <c r="AE850" s="42"/>
      <c r="AF850" s="0"/>
      <c r="AG850" s="0"/>
      <c r="AH850" s="0"/>
      <c r="AI850" s="0"/>
      <c r="AJ850" s="0"/>
      <c r="AK850" s="0"/>
      <c r="AL850" s="0"/>
      <c r="AM850" s="0" t="e">
        <f aca="false">(AL850-AL849)/AL850*100</f>
        <v>#DIV/0!</v>
      </c>
      <c r="AN850" s="0" t="e">
        <f aca="false">(AK850-AK849)/AK850*100</f>
        <v>#DIV/0!</v>
      </c>
      <c r="AO850" s="0"/>
      <c r="AP850" s="0"/>
      <c r="AQ850" s="0"/>
      <c r="AR850" s="0"/>
      <c r="AS850" s="0"/>
      <c r="AT850" s="38"/>
      <c r="AU850" s="38"/>
      <c r="AV850" s="38"/>
      <c r="AW850" s="38"/>
      <c r="AX850" s="38"/>
    </row>
    <row r="851" customFormat="false" ht="16" hidden="false" customHeight="false" outlineLevel="0" collapsed="false">
      <c r="AE851" s="42"/>
      <c r="AF851" s="0"/>
      <c r="AG851" s="0"/>
      <c r="AH851" s="0"/>
      <c r="AI851" s="0"/>
      <c r="AJ851" s="0"/>
      <c r="AK851" s="0"/>
      <c r="AL851" s="0"/>
      <c r="AM851" s="0" t="e">
        <f aca="false">(AL851-AL850)/AL851*100</f>
        <v>#DIV/0!</v>
      </c>
      <c r="AN851" s="0" t="e">
        <f aca="false">(AK851-AK850)/AK851*100</f>
        <v>#DIV/0!</v>
      </c>
      <c r="AO851" s="0"/>
      <c r="AP851" s="0"/>
      <c r="AQ851" s="0"/>
      <c r="AR851" s="0"/>
      <c r="AS851" s="0"/>
      <c r="AT851" s="38"/>
      <c r="AU851" s="38"/>
      <c r="AV851" s="38"/>
      <c r="AW851" s="38"/>
      <c r="AX851" s="38"/>
    </row>
    <row r="852" customFormat="false" ht="16" hidden="false" customHeight="false" outlineLevel="0" collapsed="false">
      <c r="AE852" s="42"/>
      <c r="AF852" s="0"/>
      <c r="AG852" s="0"/>
      <c r="AH852" s="0"/>
      <c r="AI852" s="0"/>
      <c r="AJ852" s="0"/>
      <c r="AK852" s="0"/>
      <c r="AL852" s="0"/>
      <c r="AM852" s="0" t="e">
        <f aca="false">(AL852-AL851)/AL852*100</f>
        <v>#DIV/0!</v>
      </c>
      <c r="AN852" s="0" t="e">
        <f aca="false">(AK852-AK851)/AK852*100</f>
        <v>#DIV/0!</v>
      </c>
      <c r="AO852" s="0"/>
      <c r="AP852" s="0"/>
      <c r="AQ852" s="0"/>
      <c r="AR852" s="0"/>
      <c r="AS852" s="0"/>
      <c r="AT852" s="38"/>
      <c r="AU852" s="38"/>
      <c r="AV852" s="38"/>
      <c r="AW852" s="38"/>
      <c r="AX852" s="38"/>
    </row>
    <row r="853" customFormat="false" ht="16" hidden="false" customHeight="false" outlineLevel="0" collapsed="false">
      <c r="AE853" s="42"/>
      <c r="AF853" s="0"/>
      <c r="AG853" s="0"/>
      <c r="AH853" s="0"/>
      <c r="AI853" s="0"/>
      <c r="AJ853" s="0"/>
      <c r="AK853" s="0"/>
      <c r="AL853" s="0"/>
      <c r="AM853" s="0" t="e">
        <f aca="false">(AL853-AL852)/AL853*100</f>
        <v>#DIV/0!</v>
      </c>
      <c r="AN853" s="0" t="e">
        <f aca="false">(AK853-AK852)/AK853*100</f>
        <v>#DIV/0!</v>
      </c>
      <c r="AO853" s="0"/>
      <c r="AP853" s="0"/>
      <c r="AQ853" s="0"/>
      <c r="AR853" s="0"/>
      <c r="AS853" s="0"/>
      <c r="AT853" s="38"/>
      <c r="AU853" s="38"/>
      <c r="AV853" s="38"/>
      <c r="AW853" s="38"/>
      <c r="AX853" s="38"/>
    </row>
    <row r="854" customFormat="false" ht="16" hidden="false" customHeight="false" outlineLevel="0" collapsed="false">
      <c r="AE854" s="42"/>
      <c r="AF854" s="0"/>
      <c r="AG854" s="0"/>
      <c r="AH854" s="0"/>
      <c r="AI854" s="0"/>
      <c r="AJ854" s="0"/>
      <c r="AK854" s="0"/>
      <c r="AL854" s="0"/>
      <c r="AM854" s="0" t="e">
        <f aca="false">(AL854-AL853)/AL854*100</f>
        <v>#DIV/0!</v>
      </c>
      <c r="AN854" s="0" t="e">
        <f aca="false">(AK854-AK853)/AK854*100</f>
        <v>#DIV/0!</v>
      </c>
      <c r="AO854" s="0"/>
      <c r="AP854" s="0"/>
      <c r="AQ854" s="0"/>
      <c r="AR854" s="0"/>
      <c r="AS854" s="0"/>
      <c r="AT854" s="38"/>
      <c r="AU854" s="38"/>
      <c r="AV854" s="38"/>
      <c r="AW854" s="38"/>
      <c r="AX854" s="38"/>
    </row>
    <row r="855" customFormat="false" ht="16" hidden="false" customHeight="false" outlineLevel="0" collapsed="false">
      <c r="AE855" s="42"/>
      <c r="AF855" s="0"/>
      <c r="AG855" s="0"/>
      <c r="AH855" s="0"/>
      <c r="AI855" s="0"/>
      <c r="AJ855" s="0"/>
      <c r="AK855" s="0"/>
      <c r="AL855" s="0"/>
      <c r="AM855" s="0" t="e">
        <f aca="false">(AL855-AL854)/AL855*100</f>
        <v>#DIV/0!</v>
      </c>
      <c r="AN855" s="0" t="e">
        <f aca="false">(AK855-AK854)/AK855*100</f>
        <v>#DIV/0!</v>
      </c>
      <c r="AO855" s="0"/>
      <c r="AP855" s="0"/>
      <c r="AQ855" s="0"/>
      <c r="AR855" s="0"/>
      <c r="AS855" s="0"/>
      <c r="AT855" s="38"/>
      <c r="AU855" s="38"/>
      <c r="AV855" s="38"/>
      <c r="AW855" s="38"/>
      <c r="AX855" s="38"/>
    </row>
    <row r="856" customFormat="false" ht="16" hidden="false" customHeight="false" outlineLevel="0" collapsed="false">
      <c r="AE856" s="42"/>
      <c r="AF856" s="0"/>
      <c r="AG856" s="0"/>
      <c r="AH856" s="0"/>
      <c r="AI856" s="0"/>
      <c r="AJ856" s="0"/>
      <c r="AK856" s="0"/>
      <c r="AL856" s="0"/>
      <c r="AM856" s="0" t="e">
        <f aca="false">(AL856-AL855)/AL856*100</f>
        <v>#DIV/0!</v>
      </c>
      <c r="AN856" s="0" t="e">
        <f aca="false">(AK856-AK855)/AK856*100</f>
        <v>#DIV/0!</v>
      </c>
      <c r="AO856" s="0"/>
      <c r="AP856" s="0"/>
      <c r="AQ856" s="0"/>
      <c r="AR856" s="0"/>
      <c r="AS856" s="0"/>
      <c r="AT856" s="38"/>
      <c r="AU856" s="38"/>
      <c r="AV856" s="38"/>
      <c r="AW856" s="38"/>
      <c r="AX856" s="38"/>
    </row>
    <row r="857" customFormat="false" ht="16" hidden="false" customHeight="false" outlineLevel="0" collapsed="false">
      <c r="AE857" s="42"/>
      <c r="AF857" s="0"/>
      <c r="AG857" s="0"/>
      <c r="AH857" s="0"/>
      <c r="AI857" s="0"/>
      <c r="AJ857" s="0"/>
      <c r="AK857" s="0"/>
      <c r="AL857" s="0"/>
      <c r="AM857" s="0" t="e">
        <f aca="false">(AL857-AL856)/AL857*100</f>
        <v>#DIV/0!</v>
      </c>
      <c r="AN857" s="0" t="e">
        <f aca="false">(AK857-AK856)/AK857*100</f>
        <v>#DIV/0!</v>
      </c>
      <c r="AO857" s="0"/>
      <c r="AP857" s="0"/>
      <c r="AQ857" s="0"/>
      <c r="AR857" s="0"/>
      <c r="AS857" s="0"/>
      <c r="AT857" s="38"/>
      <c r="AU857" s="38"/>
      <c r="AV857" s="38"/>
      <c r="AW857" s="38"/>
      <c r="AX857" s="38"/>
    </row>
    <row r="858" customFormat="false" ht="16" hidden="false" customHeight="false" outlineLevel="0" collapsed="false">
      <c r="AE858" s="42"/>
      <c r="AF858" s="0"/>
      <c r="AG858" s="0"/>
      <c r="AH858" s="0"/>
      <c r="AI858" s="0"/>
      <c r="AJ858" s="0"/>
      <c r="AK858" s="0"/>
      <c r="AL858" s="0"/>
      <c r="AM858" s="0" t="e">
        <f aca="false">(AL858-AL857)/AL858*100</f>
        <v>#DIV/0!</v>
      </c>
      <c r="AN858" s="0" t="e">
        <f aca="false">(AK858-AK857)/AK858*100</f>
        <v>#DIV/0!</v>
      </c>
      <c r="AO858" s="0"/>
      <c r="AP858" s="0"/>
      <c r="AQ858" s="0"/>
      <c r="AR858" s="0"/>
      <c r="AS858" s="0"/>
      <c r="AT858" s="38"/>
      <c r="AU858" s="38"/>
      <c r="AV858" s="38"/>
      <c r="AW858" s="38"/>
      <c r="AX858" s="38"/>
    </row>
    <row r="859" customFormat="false" ht="16" hidden="false" customHeight="false" outlineLevel="0" collapsed="false">
      <c r="AE859" s="42"/>
      <c r="AF859" s="0"/>
      <c r="AG859" s="0"/>
      <c r="AH859" s="0"/>
      <c r="AI859" s="0"/>
      <c r="AJ859" s="0"/>
      <c r="AK859" s="0"/>
      <c r="AL859" s="0"/>
      <c r="AM859" s="0" t="e">
        <f aca="false">(AL859-AL858)/AL859*100</f>
        <v>#DIV/0!</v>
      </c>
      <c r="AN859" s="0" t="e">
        <f aca="false">(AK859-AK858)/AK859*100</f>
        <v>#DIV/0!</v>
      </c>
      <c r="AO859" s="0"/>
      <c r="AP859" s="0"/>
      <c r="AQ859" s="0"/>
      <c r="AR859" s="0"/>
      <c r="AS859" s="0"/>
      <c r="AT859" s="38"/>
      <c r="AU859" s="38"/>
      <c r="AV859" s="38"/>
      <c r="AW859" s="38"/>
      <c r="AX859" s="38"/>
    </row>
    <row r="860" customFormat="false" ht="16" hidden="false" customHeight="false" outlineLevel="0" collapsed="false">
      <c r="AE860" s="42"/>
      <c r="AF860" s="0"/>
      <c r="AG860" s="0"/>
      <c r="AH860" s="0"/>
      <c r="AI860" s="0"/>
      <c r="AJ860" s="0"/>
      <c r="AK860" s="0"/>
      <c r="AL860" s="0"/>
      <c r="AM860" s="0" t="e">
        <f aca="false">(AL860-AL859)/AL860*100</f>
        <v>#DIV/0!</v>
      </c>
      <c r="AN860" s="0" t="e">
        <f aca="false">(AK860-AK859)/AK860*100</f>
        <v>#DIV/0!</v>
      </c>
      <c r="AO860" s="0"/>
      <c r="AP860" s="0"/>
      <c r="AQ860" s="0"/>
      <c r="AR860" s="0"/>
      <c r="AS860" s="0"/>
      <c r="AT860" s="38"/>
      <c r="AU860" s="38"/>
      <c r="AV860" s="38"/>
      <c r="AW860" s="38"/>
      <c r="AX860" s="38"/>
    </row>
    <row r="861" customFormat="false" ht="16" hidden="false" customHeight="false" outlineLevel="0" collapsed="false">
      <c r="AE861" s="42"/>
      <c r="AF861" s="0"/>
      <c r="AG861" s="0"/>
      <c r="AH861" s="0"/>
      <c r="AI861" s="0"/>
      <c r="AJ861" s="0"/>
      <c r="AK861" s="0"/>
      <c r="AL861" s="0"/>
      <c r="AM861" s="0" t="e">
        <f aca="false">(AL861-AL860)/AL861*100</f>
        <v>#DIV/0!</v>
      </c>
      <c r="AN861" s="0" t="e">
        <f aca="false">(AK861-AK860)/AK861*100</f>
        <v>#DIV/0!</v>
      </c>
      <c r="AO861" s="0"/>
      <c r="AP861" s="0"/>
      <c r="AQ861" s="0"/>
      <c r="AR861" s="0"/>
      <c r="AS861" s="0"/>
      <c r="AT861" s="38"/>
      <c r="AU861" s="38"/>
      <c r="AV861" s="38"/>
      <c r="AW861" s="38"/>
      <c r="AX861" s="38"/>
    </row>
    <row r="862" customFormat="false" ht="16" hidden="false" customHeight="false" outlineLevel="0" collapsed="false">
      <c r="AE862" s="42"/>
      <c r="AF862" s="0"/>
      <c r="AG862" s="0"/>
      <c r="AH862" s="0"/>
      <c r="AI862" s="0"/>
      <c r="AJ862" s="0"/>
      <c r="AK862" s="0"/>
      <c r="AL862" s="0"/>
      <c r="AM862" s="0" t="e">
        <f aca="false">(AL862-AL861)/AL862*100</f>
        <v>#DIV/0!</v>
      </c>
      <c r="AN862" s="0" t="e">
        <f aca="false">(AK862-AK861)/AK862*100</f>
        <v>#DIV/0!</v>
      </c>
      <c r="AO862" s="0"/>
      <c r="AP862" s="0"/>
      <c r="AQ862" s="0"/>
      <c r="AR862" s="0"/>
      <c r="AS862" s="0"/>
      <c r="AT862" s="38"/>
      <c r="AU862" s="38"/>
      <c r="AV862" s="38"/>
      <c r="AW862" s="38"/>
      <c r="AX862" s="38"/>
    </row>
    <row r="863" customFormat="false" ht="16" hidden="false" customHeight="false" outlineLevel="0" collapsed="false">
      <c r="AE863" s="42"/>
      <c r="AF863" s="0"/>
      <c r="AG863" s="0"/>
      <c r="AH863" s="0"/>
      <c r="AI863" s="0"/>
      <c r="AJ863" s="0"/>
      <c r="AK863" s="0"/>
      <c r="AL863" s="0"/>
      <c r="AM863" s="0" t="e">
        <f aca="false">(AL863-AL862)/AL863*100</f>
        <v>#DIV/0!</v>
      </c>
      <c r="AN863" s="0" t="e">
        <f aca="false">(AK863-AK862)/AK863*100</f>
        <v>#DIV/0!</v>
      </c>
      <c r="AO863" s="0"/>
      <c r="AP863" s="0"/>
      <c r="AQ863" s="0"/>
      <c r="AR863" s="0"/>
      <c r="AS863" s="0"/>
      <c r="AT863" s="38"/>
      <c r="AU863" s="38"/>
      <c r="AV863" s="38"/>
      <c r="AW863" s="38"/>
      <c r="AX863" s="38"/>
    </row>
    <row r="864" customFormat="false" ht="16" hidden="false" customHeight="false" outlineLevel="0" collapsed="false">
      <c r="AE864" s="42"/>
      <c r="AF864" s="0"/>
      <c r="AG864" s="0"/>
      <c r="AH864" s="0"/>
      <c r="AI864" s="0"/>
      <c r="AJ864" s="0"/>
      <c r="AK864" s="0"/>
      <c r="AL864" s="0"/>
      <c r="AM864" s="0" t="e">
        <f aca="false">(AL864-AL863)/AL864*100</f>
        <v>#DIV/0!</v>
      </c>
      <c r="AN864" s="0" t="e">
        <f aca="false">(AK864-AK863)/AK864*100</f>
        <v>#DIV/0!</v>
      </c>
      <c r="AO864" s="0"/>
      <c r="AP864" s="0"/>
      <c r="AQ864" s="0"/>
      <c r="AR864" s="0"/>
      <c r="AS864" s="0"/>
      <c r="AT864" s="38"/>
      <c r="AU864" s="38"/>
      <c r="AV864" s="38"/>
      <c r="AW864" s="38"/>
      <c r="AX864" s="38"/>
    </row>
    <row r="865" customFormat="false" ht="16" hidden="false" customHeight="false" outlineLevel="0" collapsed="false">
      <c r="AE865" s="42"/>
      <c r="AF865" s="0"/>
      <c r="AG865" s="0"/>
      <c r="AH865" s="0"/>
      <c r="AI865" s="0"/>
      <c r="AJ865" s="0"/>
      <c r="AK865" s="0"/>
      <c r="AL865" s="0"/>
      <c r="AM865" s="0" t="e">
        <f aca="false">(AL865-AL864)/AL865*100</f>
        <v>#DIV/0!</v>
      </c>
      <c r="AN865" s="0" t="e">
        <f aca="false">(AK865-AK864)/AK865*100</f>
        <v>#DIV/0!</v>
      </c>
      <c r="AO865" s="0"/>
      <c r="AP865" s="0"/>
      <c r="AQ865" s="0"/>
      <c r="AR865" s="0"/>
      <c r="AS865" s="0"/>
      <c r="AT865" s="38"/>
      <c r="AU865" s="38"/>
      <c r="AV865" s="38"/>
      <c r="AW865" s="38"/>
      <c r="AX865" s="38"/>
    </row>
    <row r="866" customFormat="false" ht="16" hidden="false" customHeight="false" outlineLevel="0" collapsed="false">
      <c r="AE866" s="42"/>
      <c r="AF866" s="0"/>
      <c r="AG866" s="0"/>
      <c r="AH866" s="0"/>
      <c r="AI866" s="0"/>
      <c r="AJ866" s="0"/>
      <c r="AK866" s="0"/>
      <c r="AL866" s="0"/>
      <c r="AM866" s="0" t="e">
        <f aca="false">(AL866-AL865)/AL866*100</f>
        <v>#DIV/0!</v>
      </c>
      <c r="AN866" s="0" t="e">
        <f aca="false">(AK866-AK865)/AK866*100</f>
        <v>#DIV/0!</v>
      </c>
      <c r="AO866" s="0"/>
      <c r="AP866" s="0"/>
      <c r="AQ866" s="0"/>
      <c r="AR866" s="0"/>
      <c r="AS866" s="0"/>
      <c r="AT866" s="38"/>
      <c r="AU866" s="38"/>
      <c r="AV866" s="38"/>
      <c r="AW866" s="38"/>
      <c r="AX866" s="38"/>
    </row>
    <row r="867" customFormat="false" ht="16" hidden="false" customHeight="false" outlineLevel="0" collapsed="false">
      <c r="AE867" s="42"/>
      <c r="AF867" s="0"/>
      <c r="AG867" s="0"/>
      <c r="AH867" s="0"/>
      <c r="AI867" s="0"/>
      <c r="AJ867" s="0"/>
      <c r="AK867" s="0"/>
      <c r="AL867" s="0"/>
      <c r="AM867" s="0" t="e">
        <f aca="false">(AL867-AL866)/AL867*100</f>
        <v>#DIV/0!</v>
      </c>
      <c r="AN867" s="0" t="e">
        <f aca="false">(AK867-AK866)/AK867*100</f>
        <v>#DIV/0!</v>
      </c>
      <c r="AO867" s="0"/>
      <c r="AP867" s="0"/>
      <c r="AQ867" s="0"/>
      <c r="AR867" s="0"/>
      <c r="AS867" s="0"/>
      <c r="AT867" s="38"/>
      <c r="AU867" s="38"/>
      <c r="AV867" s="38"/>
      <c r="AW867" s="38"/>
      <c r="AX867" s="38"/>
    </row>
    <row r="868" customFormat="false" ht="16" hidden="false" customHeight="false" outlineLevel="0" collapsed="false">
      <c r="AE868" s="42"/>
      <c r="AF868" s="0"/>
      <c r="AG868" s="0"/>
      <c r="AH868" s="0"/>
      <c r="AI868" s="0"/>
      <c r="AJ868" s="0"/>
      <c r="AK868" s="0"/>
      <c r="AL868" s="0"/>
      <c r="AM868" s="0" t="e">
        <f aca="false">(AL868-AL867)/AL868*100</f>
        <v>#DIV/0!</v>
      </c>
      <c r="AN868" s="0" t="e">
        <f aca="false">(AK868-AK867)/AK868*100</f>
        <v>#DIV/0!</v>
      </c>
      <c r="AO868" s="0"/>
      <c r="AP868" s="0"/>
      <c r="AQ868" s="0"/>
      <c r="AR868" s="0"/>
      <c r="AS868" s="0"/>
      <c r="AT868" s="38"/>
      <c r="AU868" s="38"/>
      <c r="AV868" s="38"/>
      <c r="AW868" s="38"/>
      <c r="AX868" s="38"/>
    </row>
    <row r="869" customFormat="false" ht="16" hidden="false" customHeight="false" outlineLevel="0" collapsed="false">
      <c r="AE869" s="42"/>
      <c r="AF869" s="0"/>
      <c r="AG869" s="0"/>
      <c r="AH869" s="0"/>
      <c r="AI869" s="0"/>
      <c r="AJ869" s="0"/>
      <c r="AK869" s="0"/>
      <c r="AL869" s="0"/>
      <c r="AM869" s="0" t="e">
        <f aca="false">(AL869-AL868)/AL869*100</f>
        <v>#DIV/0!</v>
      </c>
      <c r="AN869" s="0" t="e">
        <f aca="false">(AK869-AK868)/AK869*100</f>
        <v>#DIV/0!</v>
      </c>
      <c r="AO869" s="0"/>
      <c r="AP869" s="0"/>
      <c r="AQ869" s="0"/>
      <c r="AR869" s="0"/>
      <c r="AS869" s="0"/>
      <c r="AT869" s="38"/>
      <c r="AU869" s="38"/>
      <c r="AV869" s="38"/>
      <c r="AW869" s="38"/>
      <c r="AX869" s="38"/>
    </row>
    <row r="870" customFormat="false" ht="16" hidden="false" customHeight="false" outlineLevel="0" collapsed="false">
      <c r="AE870" s="42"/>
      <c r="AF870" s="0"/>
      <c r="AG870" s="0"/>
      <c r="AH870" s="0"/>
      <c r="AI870" s="0"/>
      <c r="AJ870" s="0"/>
      <c r="AK870" s="0"/>
      <c r="AL870" s="0"/>
      <c r="AM870" s="0" t="e">
        <f aca="false">(AL870-AL869)/AL870*100</f>
        <v>#DIV/0!</v>
      </c>
      <c r="AN870" s="0" t="e">
        <f aca="false">(AK870-AK869)/AK870*100</f>
        <v>#DIV/0!</v>
      </c>
      <c r="AO870" s="0"/>
      <c r="AP870" s="0"/>
      <c r="AQ870" s="0"/>
      <c r="AR870" s="0"/>
      <c r="AS870" s="0"/>
      <c r="AT870" s="38"/>
      <c r="AU870" s="38"/>
      <c r="AV870" s="38"/>
      <c r="AW870" s="38"/>
      <c r="AX870" s="38"/>
    </row>
    <row r="871" customFormat="false" ht="16" hidden="false" customHeight="false" outlineLevel="0" collapsed="false">
      <c r="AE871" s="42"/>
      <c r="AF871" s="0"/>
      <c r="AG871" s="0"/>
      <c r="AH871" s="0"/>
      <c r="AI871" s="0"/>
      <c r="AJ871" s="0"/>
      <c r="AK871" s="0"/>
      <c r="AL871" s="0"/>
      <c r="AM871" s="0" t="e">
        <f aca="false">(AL871-AL870)/AL871*100</f>
        <v>#DIV/0!</v>
      </c>
      <c r="AN871" s="0" t="e">
        <f aca="false">(AK871-AK870)/AK871*100</f>
        <v>#DIV/0!</v>
      </c>
      <c r="AO871" s="0"/>
      <c r="AP871" s="0"/>
      <c r="AQ871" s="0"/>
      <c r="AR871" s="0"/>
      <c r="AS871" s="0"/>
      <c r="AT871" s="38"/>
      <c r="AU871" s="38"/>
      <c r="AV871" s="38"/>
      <c r="AW871" s="38"/>
      <c r="AX871" s="38"/>
    </row>
    <row r="872" customFormat="false" ht="16" hidden="false" customHeight="false" outlineLevel="0" collapsed="false">
      <c r="AE872" s="42"/>
      <c r="AF872" s="0"/>
      <c r="AG872" s="0"/>
      <c r="AH872" s="0"/>
      <c r="AI872" s="0"/>
      <c r="AJ872" s="0"/>
      <c r="AK872" s="0"/>
      <c r="AL872" s="0"/>
      <c r="AM872" s="0" t="e">
        <f aca="false">(AL872-AL871)/AL872*100</f>
        <v>#DIV/0!</v>
      </c>
      <c r="AN872" s="0" t="e">
        <f aca="false">(AK872-AK871)/AK872*100</f>
        <v>#DIV/0!</v>
      </c>
      <c r="AO872" s="0"/>
      <c r="AP872" s="0"/>
      <c r="AQ872" s="0"/>
      <c r="AR872" s="0"/>
      <c r="AS872" s="0"/>
      <c r="AT872" s="38"/>
      <c r="AU872" s="38"/>
      <c r="AV872" s="38"/>
      <c r="AW872" s="38"/>
      <c r="AX872" s="38"/>
    </row>
    <row r="873" customFormat="false" ht="16" hidden="false" customHeight="false" outlineLevel="0" collapsed="false">
      <c r="AE873" s="42"/>
      <c r="AF873" s="0"/>
      <c r="AG873" s="0"/>
      <c r="AH873" s="0"/>
      <c r="AI873" s="0"/>
      <c r="AJ873" s="0"/>
      <c r="AK873" s="0"/>
      <c r="AL873" s="0"/>
      <c r="AM873" s="0" t="e">
        <f aca="false">(AL873-AL872)/AL873*100</f>
        <v>#DIV/0!</v>
      </c>
      <c r="AN873" s="0" t="e">
        <f aca="false">(AK873-AK872)/AK873*100</f>
        <v>#DIV/0!</v>
      </c>
      <c r="AO873" s="0"/>
      <c r="AP873" s="0"/>
      <c r="AQ873" s="0"/>
      <c r="AR873" s="0"/>
      <c r="AS873" s="0"/>
      <c r="AT873" s="38"/>
      <c r="AU873" s="38"/>
      <c r="AV873" s="38"/>
      <c r="AW873" s="38"/>
      <c r="AX873" s="38"/>
    </row>
    <row r="874" customFormat="false" ht="16" hidden="false" customHeight="false" outlineLevel="0" collapsed="false">
      <c r="AE874" s="42"/>
      <c r="AF874" s="0"/>
      <c r="AG874" s="0"/>
      <c r="AH874" s="0"/>
      <c r="AI874" s="0"/>
      <c r="AJ874" s="0"/>
      <c r="AK874" s="0"/>
      <c r="AL874" s="0"/>
      <c r="AM874" s="0" t="e">
        <f aca="false">(AL874-AL873)/AL874*100</f>
        <v>#DIV/0!</v>
      </c>
      <c r="AN874" s="0" t="e">
        <f aca="false">(AK874-AK873)/AK874*100</f>
        <v>#DIV/0!</v>
      </c>
      <c r="AO874" s="0"/>
      <c r="AP874" s="0"/>
      <c r="AQ874" s="0"/>
      <c r="AR874" s="0"/>
      <c r="AS874" s="0"/>
      <c r="AT874" s="38"/>
      <c r="AU874" s="38"/>
      <c r="AV874" s="38"/>
      <c r="AW874" s="38"/>
      <c r="AX874" s="38"/>
    </row>
    <row r="875" customFormat="false" ht="16" hidden="false" customHeight="false" outlineLevel="0" collapsed="false">
      <c r="AE875" s="42"/>
      <c r="AF875" s="0"/>
      <c r="AG875" s="0"/>
      <c r="AH875" s="0"/>
      <c r="AI875" s="0"/>
      <c r="AJ875" s="0"/>
      <c r="AK875" s="0"/>
      <c r="AL875" s="0"/>
      <c r="AM875" s="0" t="e">
        <f aca="false">(AL875-AL874)/AL875*100</f>
        <v>#DIV/0!</v>
      </c>
      <c r="AN875" s="0" t="e">
        <f aca="false">(AK875-AK874)/AK875*100</f>
        <v>#DIV/0!</v>
      </c>
      <c r="AO875" s="0"/>
      <c r="AP875" s="0"/>
      <c r="AQ875" s="0"/>
      <c r="AR875" s="0"/>
      <c r="AS875" s="0"/>
      <c r="AT875" s="38"/>
      <c r="AU875" s="38"/>
      <c r="AV875" s="38"/>
      <c r="AW875" s="38"/>
      <c r="AX875" s="38"/>
    </row>
    <row r="876" customFormat="false" ht="16" hidden="false" customHeight="false" outlineLevel="0" collapsed="false">
      <c r="AE876" s="42"/>
      <c r="AF876" s="0"/>
      <c r="AG876" s="0"/>
      <c r="AH876" s="0"/>
      <c r="AI876" s="0"/>
      <c r="AJ876" s="0"/>
      <c r="AK876" s="0"/>
      <c r="AL876" s="0"/>
      <c r="AM876" s="0" t="e">
        <f aca="false">(AL876-AL875)/AL876*100</f>
        <v>#DIV/0!</v>
      </c>
      <c r="AN876" s="0" t="e">
        <f aca="false">(AK876-AK875)/AK876*100</f>
        <v>#DIV/0!</v>
      </c>
      <c r="AO876" s="0"/>
      <c r="AP876" s="0"/>
      <c r="AQ876" s="0"/>
      <c r="AR876" s="0"/>
      <c r="AS876" s="0"/>
      <c r="AT876" s="38"/>
      <c r="AU876" s="38"/>
      <c r="AV876" s="38"/>
      <c r="AW876" s="38"/>
      <c r="AX876" s="38"/>
    </row>
    <row r="877" customFormat="false" ht="16" hidden="false" customHeight="false" outlineLevel="0" collapsed="false">
      <c r="AE877" s="42"/>
      <c r="AF877" s="0"/>
      <c r="AG877" s="0"/>
      <c r="AH877" s="0"/>
      <c r="AI877" s="0"/>
      <c r="AJ877" s="0"/>
      <c r="AK877" s="0"/>
      <c r="AL877" s="0"/>
      <c r="AM877" s="0" t="e">
        <f aca="false">(AL877-AL876)/AL877*100</f>
        <v>#DIV/0!</v>
      </c>
      <c r="AN877" s="0" t="e">
        <f aca="false">(AK877-AK876)/AK877*100</f>
        <v>#DIV/0!</v>
      </c>
      <c r="AO877" s="0"/>
      <c r="AP877" s="0"/>
      <c r="AQ877" s="0"/>
      <c r="AR877" s="0"/>
      <c r="AS877" s="0"/>
      <c r="AT877" s="38"/>
      <c r="AU877" s="38"/>
      <c r="AV877" s="38"/>
      <c r="AW877" s="38"/>
      <c r="AX877" s="38"/>
    </row>
    <row r="878" customFormat="false" ht="16" hidden="false" customHeight="false" outlineLevel="0" collapsed="false">
      <c r="AE878" s="42"/>
      <c r="AF878" s="0"/>
      <c r="AG878" s="0"/>
      <c r="AH878" s="0"/>
      <c r="AI878" s="0"/>
      <c r="AJ878" s="0"/>
      <c r="AK878" s="0"/>
      <c r="AL878" s="0"/>
      <c r="AM878" s="0" t="e">
        <f aca="false">(AL878-AL877)/AL878*100</f>
        <v>#DIV/0!</v>
      </c>
      <c r="AN878" s="0" t="e">
        <f aca="false">(AK878-AK877)/AK878*100</f>
        <v>#DIV/0!</v>
      </c>
      <c r="AO878" s="0"/>
      <c r="AP878" s="0"/>
      <c r="AQ878" s="0"/>
      <c r="AR878" s="0"/>
      <c r="AS878" s="0"/>
      <c r="AT878" s="38"/>
      <c r="AU878" s="38"/>
      <c r="AV878" s="38"/>
      <c r="AW878" s="38"/>
      <c r="AX878" s="38"/>
    </row>
    <row r="879" customFormat="false" ht="16" hidden="false" customHeight="false" outlineLevel="0" collapsed="false">
      <c r="AE879" s="42"/>
      <c r="AF879" s="0"/>
      <c r="AG879" s="0"/>
      <c r="AH879" s="0"/>
      <c r="AI879" s="0"/>
      <c r="AJ879" s="0"/>
      <c r="AK879" s="0"/>
      <c r="AL879" s="0"/>
      <c r="AM879" s="0" t="e">
        <f aca="false">(AL879-AL878)/AL879*100</f>
        <v>#DIV/0!</v>
      </c>
      <c r="AN879" s="0" t="e">
        <f aca="false">(AK879-AK878)/AK879*100</f>
        <v>#DIV/0!</v>
      </c>
      <c r="AO879" s="0"/>
      <c r="AP879" s="0"/>
      <c r="AQ879" s="0"/>
      <c r="AR879" s="0"/>
      <c r="AS879" s="0"/>
      <c r="AT879" s="38"/>
      <c r="AU879" s="38"/>
      <c r="AV879" s="38"/>
      <c r="AW879" s="38"/>
      <c r="AX879" s="38"/>
    </row>
    <row r="880" customFormat="false" ht="16" hidden="false" customHeight="false" outlineLevel="0" collapsed="false">
      <c r="AE880" s="42"/>
      <c r="AF880" s="0"/>
      <c r="AG880" s="0"/>
      <c r="AH880" s="0"/>
      <c r="AI880" s="0"/>
      <c r="AJ880" s="0"/>
      <c r="AK880" s="0"/>
      <c r="AL880" s="0"/>
      <c r="AM880" s="0" t="e">
        <f aca="false">(AL880-AL879)/AL880*100</f>
        <v>#DIV/0!</v>
      </c>
      <c r="AN880" s="0" t="e">
        <f aca="false">(AK880-AK879)/AK880*100</f>
        <v>#DIV/0!</v>
      </c>
      <c r="AO880" s="0"/>
      <c r="AP880" s="0"/>
      <c r="AQ880" s="0"/>
      <c r="AR880" s="0"/>
      <c r="AS880" s="0"/>
      <c r="AT880" s="38"/>
      <c r="AU880" s="38"/>
      <c r="AV880" s="38"/>
      <c r="AW880" s="38"/>
      <c r="AX880" s="38"/>
    </row>
    <row r="881" customFormat="false" ht="16" hidden="false" customHeight="false" outlineLevel="0" collapsed="false">
      <c r="AE881" s="42"/>
      <c r="AF881" s="0"/>
      <c r="AG881" s="0"/>
      <c r="AH881" s="0"/>
      <c r="AI881" s="0"/>
      <c r="AJ881" s="0"/>
      <c r="AK881" s="0"/>
      <c r="AL881" s="0"/>
      <c r="AM881" s="0" t="e">
        <f aca="false">(AL881-AL880)/AL881*100</f>
        <v>#DIV/0!</v>
      </c>
      <c r="AN881" s="0" t="e">
        <f aca="false">(AK881-AK880)/AK881*100</f>
        <v>#DIV/0!</v>
      </c>
      <c r="AO881" s="0"/>
      <c r="AP881" s="0"/>
      <c r="AQ881" s="0"/>
      <c r="AR881" s="0"/>
      <c r="AS881" s="0"/>
      <c r="AT881" s="38"/>
      <c r="AU881" s="38"/>
      <c r="AV881" s="38"/>
      <c r="AW881" s="38"/>
      <c r="AX881" s="38"/>
    </row>
    <row r="882" customFormat="false" ht="16" hidden="false" customHeight="false" outlineLevel="0" collapsed="false">
      <c r="AE882" s="42"/>
      <c r="AF882" s="0"/>
      <c r="AG882" s="0"/>
      <c r="AH882" s="0"/>
      <c r="AI882" s="0"/>
      <c r="AJ882" s="0"/>
      <c r="AK882" s="0"/>
      <c r="AL882" s="0"/>
      <c r="AM882" s="0" t="e">
        <f aca="false">(AL882-AL881)/AL882*100</f>
        <v>#DIV/0!</v>
      </c>
      <c r="AN882" s="0" t="e">
        <f aca="false">(AK882-AK881)/AK882*100</f>
        <v>#DIV/0!</v>
      </c>
      <c r="AO882" s="0"/>
      <c r="AP882" s="0"/>
      <c r="AQ882" s="0"/>
      <c r="AR882" s="0"/>
      <c r="AS882" s="0"/>
      <c r="AT882" s="38"/>
      <c r="AU882" s="38"/>
      <c r="AV882" s="38"/>
      <c r="AW882" s="38"/>
      <c r="AX882" s="38"/>
    </row>
    <row r="883" customFormat="false" ht="16" hidden="false" customHeight="false" outlineLevel="0" collapsed="false">
      <c r="AE883" s="42"/>
      <c r="AF883" s="0"/>
      <c r="AG883" s="0"/>
      <c r="AH883" s="0"/>
      <c r="AI883" s="0"/>
      <c r="AJ883" s="0"/>
      <c r="AK883" s="0"/>
      <c r="AL883" s="0"/>
      <c r="AM883" s="0" t="e">
        <f aca="false">(AL883-AL882)/AL883*100</f>
        <v>#DIV/0!</v>
      </c>
      <c r="AN883" s="0" t="e">
        <f aca="false">(AK883-AK882)/AK883*100</f>
        <v>#DIV/0!</v>
      </c>
      <c r="AO883" s="0"/>
      <c r="AP883" s="0"/>
      <c r="AQ883" s="0"/>
      <c r="AR883" s="0"/>
      <c r="AS883" s="0"/>
      <c r="AT883" s="38"/>
      <c r="AU883" s="38"/>
      <c r="AV883" s="38"/>
      <c r="AW883" s="38"/>
      <c r="AX883" s="38"/>
    </row>
    <row r="884" customFormat="false" ht="16" hidden="false" customHeight="false" outlineLevel="0" collapsed="false">
      <c r="AE884" s="42"/>
      <c r="AF884" s="0"/>
      <c r="AG884" s="0"/>
      <c r="AH884" s="0"/>
      <c r="AI884" s="0"/>
      <c r="AJ884" s="0"/>
      <c r="AK884" s="0"/>
      <c r="AL884" s="0"/>
      <c r="AM884" s="0" t="e">
        <f aca="false">(AL884-AL883)/AL884*100</f>
        <v>#DIV/0!</v>
      </c>
      <c r="AN884" s="0" t="e">
        <f aca="false">(AK884-AK883)/AK884*100</f>
        <v>#DIV/0!</v>
      </c>
      <c r="AO884" s="0"/>
      <c r="AP884" s="0"/>
      <c r="AQ884" s="0"/>
      <c r="AR884" s="0"/>
      <c r="AS884" s="0"/>
      <c r="AT884" s="38"/>
      <c r="AU884" s="38"/>
      <c r="AV884" s="38"/>
      <c r="AW884" s="38"/>
      <c r="AX884" s="38"/>
    </row>
    <row r="885" customFormat="false" ht="16" hidden="false" customHeight="false" outlineLevel="0" collapsed="false">
      <c r="AE885" s="42"/>
      <c r="AF885" s="0"/>
      <c r="AG885" s="0"/>
      <c r="AH885" s="0"/>
      <c r="AI885" s="0"/>
      <c r="AJ885" s="0"/>
      <c r="AK885" s="0"/>
      <c r="AL885" s="0"/>
      <c r="AM885" s="0" t="e">
        <f aca="false">(AL885-AL884)/AL885*100</f>
        <v>#DIV/0!</v>
      </c>
      <c r="AN885" s="0" t="e">
        <f aca="false">(AK885-AK884)/AK885*100</f>
        <v>#DIV/0!</v>
      </c>
      <c r="AO885" s="0"/>
      <c r="AP885" s="0"/>
      <c r="AQ885" s="0"/>
      <c r="AR885" s="0"/>
      <c r="AS885" s="0"/>
      <c r="AT885" s="38"/>
      <c r="AU885" s="38"/>
      <c r="AV885" s="38"/>
      <c r="AW885" s="38"/>
      <c r="AX885" s="38"/>
    </row>
    <row r="886" customFormat="false" ht="16" hidden="false" customHeight="false" outlineLevel="0" collapsed="false">
      <c r="AE886" s="42"/>
      <c r="AF886" s="0"/>
      <c r="AG886" s="0"/>
      <c r="AH886" s="0"/>
      <c r="AI886" s="0"/>
      <c r="AJ886" s="0"/>
      <c r="AK886" s="0"/>
      <c r="AL886" s="0"/>
      <c r="AM886" s="0" t="e">
        <f aca="false">(AL886-AL885)/AL886*100</f>
        <v>#DIV/0!</v>
      </c>
      <c r="AN886" s="0" t="e">
        <f aca="false">(AK886-AK885)/AK886*100</f>
        <v>#DIV/0!</v>
      </c>
      <c r="AO886" s="0"/>
      <c r="AP886" s="0"/>
      <c r="AQ886" s="0"/>
      <c r="AR886" s="0"/>
      <c r="AS886" s="0"/>
      <c r="AT886" s="38"/>
      <c r="AU886" s="38"/>
      <c r="AV886" s="38"/>
      <c r="AW886" s="38"/>
      <c r="AX886" s="38"/>
    </row>
    <row r="887" customFormat="false" ht="16" hidden="false" customHeight="false" outlineLevel="0" collapsed="false">
      <c r="AE887" s="42"/>
      <c r="AF887" s="0"/>
      <c r="AG887" s="0"/>
      <c r="AH887" s="0"/>
      <c r="AI887" s="0"/>
      <c r="AJ887" s="0"/>
      <c r="AK887" s="0"/>
      <c r="AL887" s="0"/>
      <c r="AM887" s="0" t="e">
        <f aca="false">(AL887-AL886)/AL887*100</f>
        <v>#DIV/0!</v>
      </c>
      <c r="AN887" s="0" t="e">
        <f aca="false">(AK887-AK886)/AK887*100</f>
        <v>#DIV/0!</v>
      </c>
      <c r="AO887" s="0"/>
      <c r="AP887" s="0"/>
      <c r="AQ887" s="0"/>
      <c r="AR887" s="0"/>
      <c r="AS887" s="0"/>
      <c r="AT887" s="38"/>
      <c r="AU887" s="38"/>
      <c r="AV887" s="38"/>
      <c r="AW887" s="38"/>
      <c r="AX887" s="38"/>
    </row>
    <row r="888" customFormat="false" ht="16" hidden="false" customHeight="false" outlineLevel="0" collapsed="false">
      <c r="AE888" s="42"/>
      <c r="AF888" s="0"/>
      <c r="AG888" s="0"/>
      <c r="AH888" s="0"/>
      <c r="AI888" s="0"/>
      <c r="AJ888" s="0"/>
      <c r="AK888" s="0"/>
      <c r="AL888" s="0"/>
      <c r="AM888" s="0" t="e">
        <f aca="false">(AL888-AL887)/AL888*100</f>
        <v>#DIV/0!</v>
      </c>
      <c r="AN888" s="0" t="e">
        <f aca="false">(AK888-AK887)/AK888*100</f>
        <v>#DIV/0!</v>
      </c>
      <c r="AO888" s="0"/>
      <c r="AP888" s="0"/>
      <c r="AQ888" s="0"/>
      <c r="AR888" s="0"/>
      <c r="AS888" s="0"/>
      <c r="AT888" s="38"/>
      <c r="AU888" s="38"/>
      <c r="AV888" s="38"/>
      <c r="AW888" s="38"/>
      <c r="AX888" s="38"/>
    </row>
    <row r="889" customFormat="false" ht="16" hidden="false" customHeight="false" outlineLevel="0" collapsed="false">
      <c r="AE889" s="42"/>
      <c r="AF889" s="0"/>
      <c r="AG889" s="0"/>
      <c r="AH889" s="0"/>
      <c r="AI889" s="0"/>
      <c r="AJ889" s="0"/>
      <c r="AK889" s="0"/>
      <c r="AL889" s="0"/>
      <c r="AM889" s="0" t="e">
        <f aca="false">(AL889-AL888)/AL889*100</f>
        <v>#DIV/0!</v>
      </c>
      <c r="AN889" s="0" t="e">
        <f aca="false">(AK889-AK888)/AK889*100</f>
        <v>#DIV/0!</v>
      </c>
      <c r="AO889" s="0"/>
      <c r="AP889" s="0"/>
      <c r="AQ889" s="0"/>
      <c r="AR889" s="0"/>
      <c r="AS889" s="0"/>
      <c r="AT889" s="38"/>
      <c r="AU889" s="38"/>
      <c r="AV889" s="38"/>
      <c r="AW889" s="38"/>
      <c r="AX889" s="38"/>
    </row>
    <row r="890" customFormat="false" ht="16" hidden="false" customHeight="false" outlineLevel="0" collapsed="false">
      <c r="AE890" s="42"/>
      <c r="AF890" s="0"/>
      <c r="AG890" s="0"/>
      <c r="AH890" s="0"/>
      <c r="AI890" s="0"/>
      <c r="AJ890" s="0"/>
      <c r="AK890" s="0"/>
      <c r="AL890" s="0"/>
      <c r="AM890" s="0" t="e">
        <f aca="false">(AL890-AL889)/AL890*100</f>
        <v>#DIV/0!</v>
      </c>
      <c r="AN890" s="0" t="e">
        <f aca="false">(AK890-AK889)/AK890*100</f>
        <v>#DIV/0!</v>
      </c>
      <c r="AO890" s="0"/>
      <c r="AP890" s="0"/>
      <c r="AQ890" s="0"/>
      <c r="AR890" s="0"/>
      <c r="AS890" s="0"/>
      <c r="AT890" s="38"/>
      <c r="AU890" s="38"/>
      <c r="AV890" s="38"/>
      <c r="AW890" s="38"/>
      <c r="AX890" s="38"/>
    </row>
    <row r="891" customFormat="false" ht="16" hidden="false" customHeight="false" outlineLevel="0" collapsed="false">
      <c r="AE891" s="42"/>
      <c r="AF891" s="0"/>
      <c r="AG891" s="0"/>
      <c r="AH891" s="0"/>
      <c r="AI891" s="0"/>
      <c r="AJ891" s="0"/>
      <c r="AK891" s="0"/>
      <c r="AL891" s="0"/>
      <c r="AM891" s="0" t="e">
        <f aca="false">(AL891-AL890)/AL891*100</f>
        <v>#DIV/0!</v>
      </c>
      <c r="AN891" s="0" t="e">
        <f aca="false">(AK891-AK890)/AK891*100</f>
        <v>#DIV/0!</v>
      </c>
      <c r="AO891" s="0"/>
      <c r="AP891" s="0"/>
      <c r="AQ891" s="0"/>
      <c r="AR891" s="0"/>
      <c r="AS891" s="0"/>
      <c r="AT891" s="38"/>
      <c r="AU891" s="38"/>
      <c r="AV891" s="38"/>
      <c r="AW891" s="38"/>
      <c r="AX891" s="38"/>
    </row>
    <row r="892" customFormat="false" ht="16" hidden="false" customHeight="false" outlineLevel="0" collapsed="false">
      <c r="AE892" s="42"/>
      <c r="AF892" s="0"/>
      <c r="AG892" s="0"/>
      <c r="AH892" s="0"/>
      <c r="AI892" s="0"/>
      <c r="AJ892" s="0"/>
      <c r="AK892" s="0"/>
      <c r="AL892" s="0"/>
      <c r="AM892" s="0" t="e">
        <f aca="false">(AL892-AL891)/AL892*100</f>
        <v>#DIV/0!</v>
      </c>
      <c r="AN892" s="0" t="e">
        <f aca="false">(AK892-AK891)/AK892*100</f>
        <v>#DIV/0!</v>
      </c>
      <c r="AO892" s="0"/>
      <c r="AP892" s="0"/>
      <c r="AQ892" s="0"/>
      <c r="AR892" s="0"/>
      <c r="AS892" s="0"/>
      <c r="AT892" s="38"/>
      <c r="AU892" s="38"/>
      <c r="AV892" s="38"/>
      <c r="AW892" s="38"/>
      <c r="AX892" s="38"/>
    </row>
    <row r="893" customFormat="false" ht="16" hidden="false" customHeight="false" outlineLevel="0" collapsed="false">
      <c r="AE893" s="42"/>
      <c r="AF893" s="0"/>
      <c r="AG893" s="0"/>
      <c r="AH893" s="0"/>
      <c r="AI893" s="0"/>
      <c r="AJ893" s="0"/>
      <c r="AK893" s="0"/>
      <c r="AL893" s="0"/>
      <c r="AM893" s="0" t="e">
        <f aca="false">(AL893-AL892)/AL893*100</f>
        <v>#DIV/0!</v>
      </c>
      <c r="AN893" s="0" t="e">
        <f aca="false">(AK893-AK892)/AK893*100</f>
        <v>#DIV/0!</v>
      </c>
      <c r="AO893" s="0"/>
      <c r="AP893" s="0"/>
      <c r="AQ893" s="0"/>
      <c r="AR893" s="0"/>
      <c r="AS893" s="0"/>
      <c r="AT893" s="38"/>
      <c r="AU893" s="38"/>
      <c r="AV893" s="38"/>
      <c r="AW893" s="38"/>
      <c r="AX893" s="38"/>
    </row>
    <row r="894" customFormat="false" ht="16" hidden="false" customHeight="false" outlineLevel="0" collapsed="false">
      <c r="AE894" s="42"/>
      <c r="AF894" s="0"/>
      <c r="AG894" s="0"/>
      <c r="AH894" s="0"/>
      <c r="AI894" s="0"/>
      <c r="AJ894" s="0"/>
      <c r="AK894" s="0"/>
      <c r="AL894" s="0"/>
      <c r="AM894" s="0" t="e">
        <f aca="false">(AL894-AL893)/AL894*100</f>
        <v>#DIV/0!</v>
      </c>
      <c r="AN894" s="0" t="e">
        <f aca="false">(AK894-AK893)/AK894*100</f>
        <v>#DIV/0!</v>
      </c>
      <c r="AO894" s="0"/>
      <c r="AP894" s="0"/>
      <c r="AQ894" s="0"/>
      <c r="AR894" s="0"/>
      <c r="AS894" s="0"/>
      <c r="AT894" s="38"/>
      <c r="AU894" s="38"/>
      <c r="AV894" s="38"/>
      <c r="AW894" s="38"/>
      <c r="AX894" s="38"/>
    </row>
    <row r="895" customFormat="false" ht="16" hidden="false" customHeight="false" outlineLevel="0" collapsed="false">
      <c r="AE895" s="42"/>
      <c r="AF895" s="0"/>
      <c r="AG895" s="0"/>
      <c r="AH895" s="0"/>
      <c r="AI895" s="0"/>
      <c r="AJ895" s="0"/>
      <c r="AK895" s="0"/>
      <c r="AL895" s="0"/>
      <c r="AM895" s="0" t="e">
        <f aca="false">(AL895-AL894)/AL895*100</f>
        <v>#DIV/0!</v>
      </c>
      <c r="AN895" s="0" t="e">
        <f aca="false">(AK895-AK894)/AK895*100</f>
        <v>#DIV/0!</v>
      </c>
      <c r="AO895" s="0"/>
      <c r="AP895" s="0"/>
      <c r="AQ895" s="0"/>
      <c r="AR895" s="0"/>
      <c r="AS895" s="0"/>
      <c r="AT895" s="38"/>
      <c r="AU895" s="38"/>
      <c r="AV895" s="38"/>
      <c r="AW895" s="38"/>
      <c r="AX895" s="38"/>
    </row>
    <row r="896" customFormat="false" ht="16" hidden="false" customHeight="false" outlineLevel="0" collapsed="false">
      <c r="AE896" s="42"/>
      <c r="AF896" s="0"/>
      <c r="AG896" s="0"/>
      <c r="AH896" s="0"/>
      <c r="AI896" s="0"/>
      <c r="AJ896" s="0"/>
      <c r="AK896" s="0"/>
      <c r="AL896" s="0"/>
      <c r="AM896" s="0" t="e">
        <f aca="false">(AL896-AL895)/AL896*100</f>
        <v>#DIV/0!</v>
      </c>
      <c r="AN896" s="0" t="e">
        <f aca="false">(AK896-AK895)/AK896*100</f>
        <v>#DIV/0!</v>
      </c>
      <c r="AO896" s="0"/>
      <c r="AP896" s="0"/>
      <c r="AQ896" s="0"/>
      <c r="AR896" s="0"/>
      <c r="AS896" s="0"/>
      <c r="AT896" s="38"/>
      <c r="AU896" s="38"/>
      <c r="AV896" s="38"/>
      <c r="AW896" s="38"/>
      <c r="AX896" s="38"/>
    </row>
    <row r="897" customFormat="false" ht="16" hidden="false" customHeight="false" outlineLevel="0" collapsed="false">
      <c r="AE897" s="42"/>
      <c r="AF897" s="0"/>
      <c r="AG897" s="0"/>
      <c r="AH897" s="0"/>
      <c r="AI897" s="0"/>
      <c r="AJ897" s="0"/>
      <c r="AK897" s="0"/>
      <c r="AL897" s="0"/>
      <c r="AM897" s="0" t="e">
        <f aca="false">(AL897-AL896)/AL897*100</f>
        <v>#DIV/0!</v>
      </c>
      <c r="AN897" s="0" t="e">
        <f aca="false">(AK897-AK896)/AK897*100</f>
        <v>#DIV/0!</v>
      </c>
      <c r="AO897" s="0"/>
      <c r="AP897" s="0"/>
      <c r="AQ897" s="0"/>
      <c r="AR897" s="0"/>
      <c r="AS897" s="0"/>
      <c r="AT897" s="38"/>
      <c r="AU897" s="38"/>
      <c r="AV897" s="38"/>
      <c r="AW897" s="38"/>
      <c r="AX897" s="38"/>
    </row>
    <row r="898" customFormat="false" ht="16" hidden="false" customHeight="false" outlineLevel="0" collapsed="false">
      <c r="AE898" s="42"/>
      <c r="AF898" s="0"/>
      <c r="AG898" s="0"/>
      <c r="AH898" s="0"/>
      <c r="AI898" s="0"/>
      <c r="AJ898" s="0"/>
      <c r="AK898" s="0"/>
      <c r="AL898" s="0"/>
      <c r="AM898" s="0" t="e">
        <f aca="false">(AL898-AL897)/AL898*100</f>
        <v>#DIV/0!</v>
      </c>
      <c r="AN898" s="0" t="e">
        <f aca="false">(AK898-AK897)/AK898*100</f>
        <v>#DIV/0!</v>
      </c>
      <c r="AO898" s="0"/>
      <c r="AP898" s="0"/>
      <c r="AQ898" s="0"/>
      <c r="AR898" s="0"/>
      <c r="AS898" s="0"/>
      <c r="AT898" s="38"/>
      <c r="AU898" s="38"/>
      <c r="AV898" s="38"/>
      <c r="AW898" s="38"/>
      <c r="AX898" s="38"/>
    </row>
    <row r="899" customFormat="false" ht="16" hidden="false" customHeight="false" outlineLevel="0" collapsed="false">
      <c r="AE899" s="42"/>
      <c r="AF899" s="0"/>
      <c r="AG899" s="0"/>
      <c r="AH899" s="0"/>
      <c r="AI899" s="0"/>
      <c r="AJ899" s="0"/>
      <c r="AK899" s="0"/>
      <c r="AL899" s="0"/>
      <c r="AM899" s="0" t="e">
        <f aca="false">(AL899-AL898)/AL899*100</f>
        <v>#DIV/0!</v>
      </c>
      <c r="AN899" s="0" t="e">
        <f aca="false">(AK899-AK898)/AK899*100</f>
        <v>#DIV/0!</v>
      </c>
      <c r="AO899" s="0"/>
      <c r="AP899" s="0"/>
      <c r="AQ899" s="0"/>
      <c r="AR899" s="0"/>
      <c r="AS899" s="0"/>
      <c r="AT899" s="38"/>
      <c r="AU899" s="38"/>
      <c r="AV899" s="38"/>
      <c r="AW899" s="38"/>
      <c r="AX899" s="38"/>
    </row>
    <row r="900" customFormat="false" ht="16" hidden="false" customHeight="false" outlineLevel="0" collapsed="false">
      <c r="AE900" s="42"/>
      <c r="AF900" s="0"/>
      <c r="AG900" s="0"/>
      <c r="AH900" s="0"/>
      <c r="AI900" s="0"/>
      <c r="AJ900" s="0"/>
      <c r="AK900" s="0"/>
      <c r="AL900" s="0"/>
      <c r="AM900" s="0" t="e">
        <f aca="false">(AL900-AL899)/AL900*100</f>
        <v>#DIV/0!</v>
      </c>
      <c r="AN900" s="0" t="e">
        <f aca="false">(AK900-AK899)/AK900*100</f>
        <v>#DIV/0!</v>
      </c>
      <c r="AO900" s="0"/>
      <c r="AP900" s="0"/>
      <c r="AQ900" s="0"/>
      <c r="AR900" s="0"/>
      <c r="AS900" s="0"/>
      <c r="AT900" s="38"/>
      <c r="AU900" s="38"/>
      <c r="AV900" s="38"/>
      <c r="AW900" s="38"/>
      <c r="AX900" s="38"/>
    </row>
    <row r="901" customFormat="false" ht="16" hidden="false" customHeight="false" outlineLevel="0" collapsed="false">
      <c r="AE901" s="42"/>
      <c r="AF901" s="0"/>
      <c r="AG901" s="0"/>
      <c r="AH901" s="0"/>
      <c r="AI901" s="0"/>
      <c r="AJ901" s="0"/>
      <c r="AK901" s="0"/>
      <c r="AL901" s="0"/>
      <c r="AM901" s="0" t="e">
        <f aca="false">(AL901-AL900)/AL901*100</f>
        <v>#DIV/0!</v>
      </c>
      <c r="AN901" s="0" t="e">
        <f aca="false">(AK901-AK900)/AK901*100</f>
        <v>#DIV/0!</v>
      </c>
      <c r="AO901" s="0"/>
      <c r="AP901" s="0"/>
      <c r="AQ901" s="0"/>
      <c r="AR901" s="0"/>
      <c r="AS901" s="0"/>
      <c r="AT901" s="38"/>
      <c r="AU901" s="38"/>
      <c r="AV901" s="38"/>
      <c r="AW901" s="38"/>
      <c r="AX901" s="38"/>
    </row>
    <row r="902" customFormat="false" ht="16" hidden="false" customHeight="false" outlineLevel="0" collapsed="false">
      <c r="AE902" s="42"/>
      <c r="AF902" s="0"/>
      <c r="AG902" s="0"/>
      <c r="AH902" s="0"/>
      <c r="AI902" s="0"/>
      <c r="AJ902" s="0"/>
      <c r="AK902" s="0"/>
      <c r="AL902" s="0"/>
      <c r="AM902" s="0" t="e">
        <f aca="false">(AL902-AL901)/AL902*100</f>
        <v>#DIV/0!</v>
      </c>
      <c r="AN902" s="0" t="e">
        <f aca="false">(AK902-AK901)/AK902*100</f>
        <v>#DIV/0!</v>
      </c>
      <c r="AO902" s="0"/>
      <c r="AP902" s="0"/>
      <c r="AQ902" s="0"/>
      <c r="AR902" s="0"/>
      <c r="AS902" s="0"/>
      <c r="AT902" s="38"/>
      <c r="AU902" s="38"/>
      <c r="AV902" s="38"/>
      <c r="AW902" s="38"/>
      <c r="AX902" s="38"/>
    </row>
    <row r="903" customFormat="false" ht="16" hidden="false" customHeight="false" outlineLevel="0" collapsed="false">
      <c r="AE903" s="42"/>
      <c r="AF903" s="0"/>
      <c r="AG903" s="0"/>
      <c r="AH903" s="0"/>
      <c r="AI903" s="0"/>
      <c r="AJ903" s="0"/>
      <c r="AK903" s="0"/>
      <c r="AL903" s="0"/>
      <c r="AM903" s="0" t="e">
        <f aca="false">(AL903-AL902)/AL903*100</f>
        <v>#DIV/0!</v>
      </c>
      <c r="AN903" s="0" t="e">
        <f aca="false">(AK903-AK902)/AK903*100</f>
        <v>#DIV/0!</v>
      </c>
      <c r="AO903" s="0"/>
      <c r="AP903" s="0"/>
      <c r="AQ903" s="0"/>
      <c r="AR903" s="0"/>
      <c r="AS903" s="0"/>
      <c r="AT903" s="38"/>
      <c r="AU903" s="38"/>
      <c r="AV903" s="38"/>
      <c r="AW903" s="38"/>
      <c r="AX903" s="38"/>
    </row>
    <row r="904" customFormat="false" ht="16" hidden="false" customHeight="false" outlineLevel="0" collapsed="false">
      <c r="AE904" s="42"/>
      <c r="AF904" s="0"/>
      <c r="AG904" s="0"/>
      <c r="AH904" s="0"/>
      <c r="AI904" s="0"/>
      <c r="AJ904" s="0"/>
      <c r="AK904" s="0"/>
      <c r="AL904" s="0"/>
      <c r="AM904" s="0" t="e">
        <f aca="false">(AL904-AL903)/AL904*100</f>
        <v>#DIV/0!</v>
      </c>
      <c r="AN904" s="0" t="e">
        <f aca="false">(AK904-AK903)/AK904*100</f>
        <v>#DIV/0!</v>
      </c>
      <c r="AO904" s="0"/>
      <c r="AP904" s="0"/>
      <c r="AQ904" s="0"/>
      <c r="AR904" s="0"/>
      <c r="AS904" s="0"/>
      <c r="AT904" s="38"/>
      <c r="AU904" s="38"/>
      <c r="AV904" s="38"/>
      <c r="AW904" s="38"/>
      <c r="AX904" s="38"/>
    </row>
    <row r="905" customFormat="false" ht="16" hidden="false" customHeight="false" outlineLevel="0" collapsed="false">
      <c r="AE905" s="42"/>
      <c r="AF905" s="0"/>
      <c r="AG905" s="0"/>
      <c r="AH905" s="0"/>
      <c r="AI905" s="0"/>
      <c r="AJ905" s="0"/>
      <c r="AK905" s="0"/>
      <c r="AL905" s="0"/>
      <c r="AM905" s="0" t="e">
        <f aca="false">(AL905-AL904)/AL905*100</f>
        <v>#DIV/0!</v>
      </c>
      <c r="AN905" s="0" t="e">
        <f aca="false">(AK905-AK904)/AK905*100</f>
        <v>#DIV/0!</v>
      </c>
      <c r="AO905" s="0"/>
      <c r="AP905" s="0"/>
      <c r="AQ905" s="0"/>
      <c r="AR905" s="0"/>
      <c r="AS905" s="0"/>
      <c r="AT905" s="38"/>
      <c r="AU905" s="38"/>
      <c r="AV905" s="38"/>
      <c r="AW905" s="38"/>
      <c r="AX905" s="38"/>
    </row>
    <row r="906" customFormat="false" ht="16" hidden="false" customHeight="false" outlineLevel="0" collapsed="false">
      <c r="AE906" s="42"/>
      <c r="AF906" s="0"/>
      <c r="AG906" s="0"/>
      <c r="AH906" s="0"/>
      <c r="AI906" s="0"/>
      <c r="AJ906" s="0"/>
      <c r="AK906" s="0"/>
      <c r="AL906" s="0"/>
      <c r="AM906" s="0" t="e">
        <f aca="false">(AL906-AL905)/AL906*100</f>
        <v>#DIV/0!</v>
      </c>
      <c r="AN906" s="0" t="e">
        <f aca="false">(AK906-AK905)/AK906*100</f>
        <v>#DIV/0!</v>
      </c>
      <c r="AO906" s="0"/>
      <c r="AP906" s="0"/>
      <c r="AQ906" s="0"/>
      <c r="AR906" s="0"/>
      <c r="AS906" s="0"/>
      <c r="AT906" s="38"/>
      <c r="AU906" s="38"/>
      <c r="AV906" s="38"/>
      <c r="AW906" s="38"/>
      <c r="AX906" s="38"/>
    </row>
    <row r="907" customFormat="false" ht="16" hidden="false" customHeight="false" outlineLevel="0" collapsed="false">
      <c r="AE907" s="42"/>
      <c r="AF907" s="0"/>
      <c r="AG907" s="0"/>
      <c r="AH907" s="0"/>
      <c r="AI907" s="0"/>
      <c r="AJ907" s="0"/>
      <c r="AK907" s="0"/>
      <c r="AL907" s="0"/>
      <c r="AM907" s="0" t="e">
        <f aca="false">(AL907-AL906)/AL907*100</f>
        <v>#DIV/0!</v>
      </c>
      <c r="AN907" s="0" t="e">
        <f aca="false">(AK907-AK906)/AK907*100</f>
        <v>#DIV/0!</v>
      </c>
      <c r="AO907" s="0"/>
      <c r="AP907" s="0"/>
      <c r="AQ907" s="0"/>
      <c r="AR907" s="0"/>
      <c r="AS907" s="0"/>
      <c r="AT907" s="38"/>
      <c r="AU907" s="38"/>
      <c r="AV907" s="38"/>
      <c r="AW907" s="38"/>
      <c r="AX907" s="38"/>
    </row>
    <row r="908" customFormat="false" ht="16" hidden="false" customHeight="false" outlineLevel="0" collapsed="false">
      <c r="AE908" s="42"/>
      <c r="AF908" s="0"/>
      <c r="AG908" s="0"/>
      <c r="AH908" s="0"/>
      <c r="AI908" s="0"/>
      <c r="AJ908" s="0"/>
      <c r="AK908" s="0"/>
      <c r="AL908" s="0"/>
      <c r="AM908" s="0" t="e">
        <f aca="false">(AL908-AL907)/AL908*100</f>
        <v>#DIV/0!</v>
      </c>
      <c r="AN908" s="0" t="e">
        <f aca="false">(AK908-AK907)/AK908*100</f>
        <v>#DIV/0!</v>
      </c>
      <c r="AO908" s="0"/>
      <c r="AP908" s="0"/>
      <c r="AQ908" s="0"/>
      <c r="AR908" s="0"/>
      <c r="AS908" s="0"/>
      <c r="AT908" s="38"/>
      <c r="AU908" s="38"/>
      <c r="AV908" s="38"/>
      <c r="AW908" s="38"/>
      <c r="AX908" s="38"/>
    </row>
    <row r="909" customFormat="false" ht="16" hidden="false" customHeight="false" outlineLevel="0" collapsed="false">
      <c r="AE909" s="42"/>
      <c r="AF909" s="0"/>
      <c r="AG909" s="0"/>
      <c r="AH909" s="0"/>
      <c r="AI909" s="0"/>
      <c r="AJ909" s="0"/>
      <c r="AK909" s="0"/>
      <c r="AL909" s="0"/>
      <c r="AM909" s="0" t="e">
        <f aca="false">(AL909-AL908)/AL909*100</f>
        <v>#DIV/0!</v>
      </c>
      <c r="AN909" s="0" t="e">
        <f aca="false">(AK909-AK908)/AK909*100</f>
        <v>#DIV/0!</v>
      </c>
      <c r="AO909" s="0"/>
      <c r="AP909" s="0"/>
      <c r="AQ909" s="0"/>
      <c r="AR909" s="0"/>
      <c r="AS909" s="0"/>
      <c r="AT909" s="38"/>
      <c r="AU909" s="38"/>
      <c r="AV909" s="38"/>
      <c r="AW909" s="38"/>
      <c r="AX909" s="38"/>
    </row>
    <row r="910" customFormat="false" ht="16" hidden="false" customHeight="false" outlineLevel="0" collapsed="false">
      <c r="AE910" s="42"/>
      <c r="AF910" s="0"/>
      <c r="AG910" s="0"/>
      <c r="AH910" s="0"/>
      <c r="AI910" s="0"/>
      <c r="AJ910" s="0"/>
      <c r="AK910" s="0"/>
      <c r="AL910" s="0"/>
      <c r="AM910" s="0" t="e">
        <f aca="false">(AL910-AL909)/AL910*100</f>
        <v>#DIV/0!</v>
      </c>
      <c r="AN910" s="0" t="e">
        <f aca="false">(AK910-AK909)/AK910*100</f>
        <v>#DIV/0!</v>
      </c>
      <c r="AO910" s="0"/>
      <c r="AP910" s="0"/>
      <c r="AQ910" s="0"/>
      <c r="AR910" s="0"/>
      <c r="AS910" s="0"/>
      <c r="AT910" s="38"/>
      <c r="AU910" s="38"/>
      <c r="AV910" s="38"/>
      <c r="AW910" s="38"/>
      <c r="AX910" s="38"/>
    </row>
    <row r="911" customFormat="false" ht="16" hidden="false" customHeight="false" outlineLevel="0" collapsed="false">
      <c r="AE911" s="42"/>
      <c r="AF911" s="0"/>
      <c r="AG911" s="0"/>
      <c r="AH911" s="0"/>
      <c r="AI911" s="0"/>
      <c r="AJ911" s="0"/>
      <c r="AK911" s="0"/>
      <c r="AL911" s="0"/>
      <c r="AM911" s="0" t="e">
        <f aca="false">(AL911-AL910)/AL911*100</f>
        <v>#DIV/0!</v>
      </c>
      <c r="AN911" s="0" t="e">
        <f aca="false">(AK911-AK910)/AK911*100</f>
        <v>#DIV/0!</v>
      </c>
      <c r="AO911" s="0"/>
      <c r="AP911" s="0"/>
      <c r="AQ911" s="0"/>
      <c r="AR911" s="0"/>
      <c r="AS911" s="0"/>
      <c r="AT911" s="38"/>
      <c r="AU911" s="38"/>
      <c r="AV911" s="38"/>
      <c r="AW911" s="38"/>
      <c r="AX911" s="38"/>
    </row>
    <row r="912" customFormat="false" ht="16" hidden="false" customHeight="false" outlineLevel="0" collapsed="false">
      <c r="AE912" s="42"/>
      <c r="AF912" s="0"/>
      <c r="AG912" s="0"/>
      <c r="AH912" s="0"/>
      <c r="AI912" s="0"/>
      <c r="AJ912" s="0"/>
      <c r="AK912" s="0"/>
      <c r="AL912" s="0"/>
      <c r="AM912" s="0" t="e">
        <f aca="false">(AL912-AL911)/AL912*100</f>
        <v>#DIV/0!</v>
      </c>
      <c r="AN912" s="0" t="e">
        <f aca="false">(AK912-AK911)/AK912*100</f>
        <v>#DIV/0!</v>
      </c>
      <c r="AO912" s="0"/>
      <c r="AP912" s="0"/>
      <c r="AQ912" s="0"/>
      <c r="AR912" s="0"/>
      <c r="AS912" s="0"/>
      <c r="AT912" s="38"/>
      <c r="AU912" s="38"/>
      <c r="AV912" s="38"/>
      <c r="AW912" s="38"/>
      <c r="AX912" s="38"/>
    </row>
    <row r="913" customFormat="false" ht="16" hidden="false" customHeight="false" outlineLevel="0" collapsed="false">
      <c r="AE913" s="42"/>
      <c r="AF913" s="0"/>
      <c r="AG913" s="0"/>
      <c r="AH913" s="0"/>
      <c r="AI913" s="0"/>
      <c r="AJ913" s="0"/>
      <c r="AK913" s="0"/>
      <c r="AL913" s="0"/>
      <c r="AM913" s="0" t="e">
        <f aca="false">(AL913-AL912)/AL913*100</f>
        <v>#DIV/0!</v>
      </c>
      <c r="AN913" s="0" t="e">
        <f aca="false">(AK913-AK912)/AK913*100</f>
        <v>#DIV/0!</v>
      </c>
      <c r="AO913" s="0"/>
      <c r="AP913" s="0"/>
      <c r="AQ913" s="0"/>
      <c r="AR913" s="0"/>
      <c r="AS913" s="0"/>
      <c r="AT913" s="38"/>
      <c r="AU913" s="38"/>
      <c r="AV913" s="38"/>
      <c r="AW913" s="38"/>
      <c r="AX913" s="38"/>
    </row>
    <row r="914" customFormat="false" ht="16" hidden="false" customHeight="false" outlineLevel="0" collapsed="false">
      <c r="AE914" s="42"/>
      <c r="AF914" s="0"/>
      <c r="AG914" s="0"/>
      <c r="AH914" s="0"/>
      <c r="AI914" s="0"/>
      <c r="AJ914" s="0"/>
      <c r="AK914" s="0"/>
      <c r="AL914" s="0"/>
      <c r="AM914" s="0" t="e">
        <f aca="false">(AL914-AL913)/AL914*100</f>
        <v>#DIV/0!</v>
      </c>
      <c r="AN914" s="0" t="e">
        <f aca="false">(AK914-AK913)/AK914*100</f>
        <v>#DIV/0!</v>
      </c>
      <c r="AO914" s="0"/>
      <c r="AP914" s="0"/>
      <c r="AQ914" s="0"/>
      <c r="AR914" s="0"/>
      <c r="AS914" s="0"/>
      <c r="AT914" s="38"/>
      <c r="AU914" s="38"/>
      <c r="AV914" s="38"/>
      <c r="AW914" s="38"/>
      <c r="AX914" s="38"/>
    </row>
    <row r="915" customFormat="false" ht="16" hidden="false" customHeight="false" outlineLevel="0" collapsed="false">
      <c r="AE915" s="42"/>
      <c r="AF915" s="0"/>
      <c r="AG915" s="0"/>
      <c r="AH915" s="0"/>
      <c r="AI915" s="0"/>
      <c r="AJ915" s="0"/>
      <c r="AK915" s="0"/>
      <c r="AL915" s="0"/>
      <c r="AM915" s="0" t="e">
        <f aca="false">(AL915-AL914)/AL915*100</f>
        <v>#DIV/0!</v>
      </c>
      <c r="AN915" s="0" t="e">
        <f aca="false">(AK915-AK914)/AK915*100</f>
        <v>#DIV/0!</v>
      </c>
      <c r="AO915" s="0"/>
      <c r="AP915" s="0"/>
      <c r="AQ915" s="0"/>
      <c r="AR915" s="0"/>
      <c r="AS915" s="0"/>
      <c r="AT915" s="38"/>
      <c r="AU915" s="38"/>
      <c r="AV915" s="38"/>
      <c r="AW915" s="38"/>
      <c r="AX915" s="38"/>
    </row>
    <row r="916" customFormat="false" ht="16" hidden="false" customHeight="false" outlineLevel="0" collapsed="false">
      <c r="AE916" s="42"/>
      <c r="AF916" s="0"/>
      <c r="AG916" s="0"/>
      <c r="AH916" s="0"/>
      <c r="AI916" s="0"/>
      <c r="AJ916" s="0"/>
      <c r="AK916" s="0"/>
      <c r="AL916" s="0"/>
      <c r="AM916" s="0" t="e">
        <f aca="false">(AL916-AL915)/AL916*100</f>
        <v>#DIV/0!</v>
      </c>
      <c r="AN916" s="0" t="e">
        <f aca="false">(AK916-AK915)/AK916*100</f>
        <v>#DIV/0!</v>
      </c>
      <c r="AO916" s="0"/>
      <c r="AP916" s="0"/>
      <c r="AQ916" s="0"/>
      <c r="AR916" s="0"/>
      <c r="AS916" s="0"/>
      <c r="AT916" s="38"/>
      <c r="AU916" s="38"/>
      <c r="AV916" s="38"/>
      <c r="AW916" s="38"/>
      <c r="AX916" s="38"/>
    </row>
    <row r="917" customFormat="false" ht="16" hidden="false" customHeight="false" outlineLevel="0" collapsed="false">
      <c r="AE917" s="42"/>
      <c r="AF917" s="0"/>
      <c r="AG917" s="0"/>
      <c r="AH917" s="0"/>
      <c r="AI917" s="0"/>
      <c r="AJ917" s="0"/>
      <c r="AK917" s="0"/>
      <c r="AL917" s="0"/>
      <c r="AM917" s="0" t="e">
        <f aca="false">(AL917-AL916)/AL917*100</f>
        <v>#DIV/0!</v>
      </c>
      <c r="AN917" s="0" t="e">
        <f aca="false">(AK917-AK916)/AK917*100</f>
        <v>#DIV/0!</v>
      </c>
      <c r="AO917" s="0"/>
      <c r="AP917" s="0"/>
      <c r="AQ917" s="0"/>
      <c r="AR917" s="0"/>
      <c r="AS917" s="0"/>
      <c r="AT917" s="38"/>
      <c r="AU917" s="38"/>
      <c r="AV917" s="38"/>
      <c r="AW917" s="38"/>
      <c r="AX917" s="38"/>
    </row>
    <row r="918" customFormat="false" ht="16" hidden="false" customHeight="false" outlineLevel="0" collapsed="false">
      <c r="AE918" s="42"/>
      <c r="AF918" s="0"/>
      <c r="AG918" s="0"/>
      <c r="AH918" s="0"/>
      <c r="AI918" s="0"/>
      <c r="AJ918" s="0"/>
      <c r="AK918" s="0"/>
      <c r="AL918" s="0"/>
      <c r="AM918" s="0" t="e">
        <f aca="false">(AL918-AL917)/AL918*100</f>
        <v>#DIV/0!</v>
      </c>
      <c r="AN918" s="0" t="e">
        <f aca="false">(AK918-AK917)/AK918*100</f>
        <v>#DIV/0!</v>
      </c>
      <c r="AO918" s="0"/>
      <c r="AP918" s="0"/>
      <c r="AQ918" s="0"/>
      <c r="AR918" s="0"/>
      <c r="AS918" s="0"/>
      <c r="AT918" s="38"/>
      <c r="AU918" s="38"/>
      <c r="AV918" s="38"/>
      <c r="AW918" s="38"/>
      <c r="AX918" s="38"/>
    </row>
    <row r="919" customFormat="false" ht="16" hidden="false" customHeight="false" outlineLevel="0" collapsed="false">
      <c r="AE919" s="42"/>
      <c r="AF919" s="0"/>
      <c r="AG919" s="0"/>
      <c r="AH919" s="0"/>
      <c r="AI919" s="0"/>
      <c r="AJ919" s="0"/>
      <c r="AK919" s="0"/>
      <c r="AL919" s="0"/>
      <c r="AM919" s="0" t="e">
        <f aca="false">(AL919-AL918)/AL919*100</f>
        <v>#DIV/0!</v>
      </c>
      <c r="AN919" s="0" t="e">
        <f aca="false">(AK919-AK918)/AK919*100</f>
        <v>#DIV/0!</v>
      </c>
      <c r="AO919" s="0"/>
      <c r="AP919" s="0"/>
      <c r="AQ919" s="0"/>
      <c r="AR919" s="0"/>
      <c r="AS919" s="0"/>
      <c r="AT919" s="38"/>
      <c r="AU919" s="38"/>
      <c r="AV919" s="38"/>
      <c r="AW919" s="38"/>
      <c r="AX919" s="38"/>
    </row>
    <row r="920" customFormat="false" ht="16" hidden="false" customHeight="false" outlineLevel="0" collapsed="false">
      <c r="AE920" s="42"/>
      <c r="AF920" s="0"/>
      <c r="AG920" s="0"/>
      <c r="AH920" s="0"/>
      <c r="AI920" s="0"/>
      <c r="AJ920" s="0"/>
      <c r="AK920" s="0"/>
      <c r="AL920" s="0"/>
      <c r="AM920" s="0" t="e">
        <f aca="false">(AL920-AL919)/AL920*100</f>
        <v>#DIV/0!</v>
      </c>
      <c r="AN920" s="0" t="e">
        <f aca="false">(AK920-AK919)/AK920*100</f>
        <v>#DIV/0!</v>
      </c>
      <c r="AO920" s="0"/>
      <c r="AP920" s="0"/>
      <c r="AQ920" s="0"/>
      <c r="AR920" s="0"/>
      <c r="AS920" s="0"/>
      <c r="AT920" s="38"/>
      <c r="AU920" s="38"/>
      <c r="AV920" s="38"/>
      <c r="AW920" s="38"/>
      <c r="AX920" s="38"/>
    </row>
    <row r="921" customFormat="false" ht="16" hidden="false" customHeight="false" outlineLevel="0" collapsed="false">
      <c r="AE921" s="42"/>
      <c r="AF921" s="0"/>
      <c r="AG921" s="0"/>
      <c r="AH921" s="0"/>
      <c r="AI921" s="0"/>
      <c r="AJ921" s="0"/>
      <c r="AK921" s="0"/>
      <c r="AL921" s="0"/>
      <c r="AM921" s="0" t="e">
        <f aca="false">(AL921-AL920)/AL921*100</f>
        <v>#DIV/0!</v>
      </c>
      <c r="AN921" s="0" t="e">
        <f aca="false">(AK921-AK920)/AK921*100</f>
        <v>#DIV/0!</v>
      </c>
      <c r="AO921" s="0"/>
      <c r="AP921" s="0"/>
      <c r="AQ921" s="0"/>
      <c r="AR921" s="0"/>
      <c r="AS921" s="0"/>
      <c r="AT921" s="38"/>
      <c r="AU921" s="38"/>
      <c r="AV921" s="38"/>
      <c r="AW921" s="38"/>
      <c r="AX921" s="38"/>
    </row>
    <row r="922" customFormat="false" ht="16" hidden="false" customHeight="false" outlineLevel="0" collapsed="false">
      <c r="AE922" s="42"/>
      <c r="AF922" s="0"/>
      <c r="AG922" s="0"/>
      <c r="AH922" s="0"/>
      <c r="AI922" s="0"/>
      <c r="AJ922" s="0"/>
      <c r="AK922" s="0"/>
      <c r="AL922" s="0"/>
      <c r="AM922" s="0" t="e">
        <f aca="false">(AL922-AL921)/AL922*100</f>
        <v>#DIV/0!</v>
      </c>
      <c r="AN922" s="0" t="e">
        <f aca="false">(AK922-AK921)/AK922*100</f>
        <v>#DIV/0!</v>
      </c>
      <c r="AO922" s="0"/>
      <c r="AP922" s="0"/>
      <c r="AQ922" s="0"/>
      <c r="AR922" s="0"/>
      <c r="AS922" s="0"/>
      <c r="AT922" s="38"/>
      <c r="AU922" s="38"/>
      <c r="AV922" s="38"/>
      <c r="AW922" s="38"/>
      <c r="AX922" s="38"/>
    </row>
    <row r="923" customFormat="false" ht="16" hidden="false" customHeight="false" outlineLevel="0" collapsed="false">
      <c r="AE923" s="42"/>
      <c r="AF923" s="0"/>
      <c r="AG923" s="0"/>
      <c r="AH923" s="0"/>
      <c r="AI923" s="0"/>
      <c r="AJ923" s="0"/>
      <c r="AK923" s="0"/>
      <c r="AL923" s="0"/>
      <c r="AM923" s="0" t="e">
        <f aca="false">(AL923-AL922)/AL923*100</f>
        <v>#DIV/0!</v>
      </c>
      <c r="AN923" s="0" t="e">
        <f aca="false">(AK923-AK922)/AK923*100</f>
        <v>#DIV/0!</v>
      </c>
      <c r="AO923" s="0"/>
      <c r="AP923" s="0"/>
      <c r="AQ923" s="0"/>
      <c r="AR923" s="0"/>
      <c r="AS923" s="0"/>
      <c r="AT923" s="38"/>
      <c r="AU923" s="38"/>
      <c r="AV923" s="38"/>
      <c r="AW923" s="38"/>
      <c r="AX923" s="38"/>
    </row>
    <row r="924" customFormat="false" ht="16" hidden="false" customHeight="false" outlineLevel="0" collapsed="false">
      <c r="AE924" s="42"/>
      <c r="AF924" s="0"/>
      <c r="AG924" s="0"/>
      <c r="AH924" s="0"/>
      <c r="AI924" s="0"/>
      <c r="AJ924" s="0"/>
      <c r="AK924" s="0"/>
      <c r="AL924" s="0"/>
      <c r="AM924" s="0" t="e">
        <f aca="false">(AL924-AL923)/AL924*100</f>
        <v>#DIV/0!</v>
      </c>
      <c r="AN924" s="0" t="e">
        <f aca="false">(AK924-AK923)/AK924*100</f>
        <v>#DIV/0!</v>
      </c>
      <c r="AO924" s="0"/>
      <c r="AP924" s="0"/>
      <c r="AQ924" s="0"/>
      <c r="AR924" s="0"/>
      <c r="AS924" s="0"/>
      <c r="AT924" s="38"/>
      <c r="AU924" s="38"/>
      <c r="AV924" s="38"/>
      <c r="AW924" s="38"/>
      <c r="AX924" s="38"/>
    </row>
    <row r="925" customFormat="false" ht="16" hidden="false" customHeight="false" outlineLevel="0" collapsed="false">
      <c r="AE925" s="42"/>
      <c r="AF925" s="0"/>
      <c r="AG925" s="0"/>
      <c r="AH925" s="0"/>
      <c r="AI925" s="0"/>
      <c r="AJ925" s="0"/>
      <c r="AK925" s="0"/>
      <c r="AL925" s="0"/>
      <c r="AM925" s="0" t="e">
        <f aca="false">(AL925-AL924)/AL925*100</f>
        <v>#DIV/0!</v>
      </c>
      <c r="AN925" s="0" t="e">
        <f aca="false">(AK925-AK924)/AK925*100</f>
        <v>#DIV/0!</v>
      </c>
      <c r="AO925" s="0"/>
      <c r="AP925" s="0"/>
      <c r="AQ925" s="0"/>
      <c r="AR925" s="0"/>
      <c r="AS925" s="0"/>
      <c r="AT925" s="38"/>
      <c r="AU925" s="38"/>
      <c r="AV925" s="38"/>
      <c r="AW925" s="38"/>
      <c r="AX925" s="38"/>
    </row>
    <row r="926" customFormat="false" ht="16" hidden="false" customHeight="false" outlineLevel="0" collapsed="false">
      <c r="AE926" s="42"/>
      <c r="AF926" s="0"/>
      <c r="AG926" s="0"/>
      <c r="AH926" s="0"/>
      <c r="AI926" s="0"/>
      <c r="AJ926" s="0"/>
      <c r="AK926" s="0"/>
      <c r="AL926" s="0"/>
      <c r="AM926" s="0" t="e">
        <f aca="false">(AL926-AL925)/AL926*100</f>
        <v>#DIV/0!</v>
      </c>
      <c r="AN926" s="0" t="e">
        <f aca="false">(AK926-AK925)/AK926*100</f>
        <v>#DIV/0!</v>
      </c>
      <c r="AO926" s="0"/>
      <c r="AP926" s="0"/>
      <c r="AQ926" s="0"/>
      <c r="AR926" s="0"/>
      <c r="AS926" s="0"/>
      <c r="AT926" s="38"/>
      <c r="AU926" s="38"/>
      <c r="AV926" s="38"/>
      <c r="AW926" s="38"/>
      <c r="AX926" s="38"/>
    </row>
    <row r="927" customFormat="false" ht="16" hidden="false" customHeight="false" outlineLevel="0" collapsed="false">
      <c r="AE927" s="42"/>
      <c r="AF927" s="0"/>
      <c r="AG927" s="0"/>
      <c r="AH927" s="0"/>
      <c r="AI927" s="0"/>
      <c r="AJ927" s="0"/>
      <c r="AK927" s="0"/>
      <c r="AL927" s="0"/>
      <c r="AM927" s="0" t="e">
        <f aca="false">(AL927-AL926)/AL927*100</f>
        <v>#DIV/0!</v>
      </c>
      <c r="AN927" s="0" t="e">
        <f aca="false">(AK927-AK926)/AK927*100</f>
        <v>#DIV/0!</v>
      </c>
      <c r="AO927" s="0"/>
      <c r="AP927" s="0"/>
      <c r="AQ927" s="0"/>
      <c r="AR927" s="0"/>
      <c r="AS927" s="0"/>
      <c r="AT927" s="38"/>
      <c r="AU927" s="38"/>
      <c r="AV927" s="38"/>
      <c r="AW927" s="38"/>
      <c r="AX927" s="38"/>
    </row>
    <row r="928" customFormat="false" ht="16" hidden="false" customHeight="false" outlineLevel="0" collapsed="false">
      <c r="AE928" s="42"/>
      <c r="AF928" s="0"/>
      <c r="AG928" s="0"/>
      <c r="AH928" s="0"/>
      <c r="AI928" s="0"/>
      <c r="AJ928" s="0"/>
      <c r="AK928" s="0"/>
      <c r="AL928" s="0"/>
      <c r="AM928" s="0" t="e">
        <f aca="false">(AL928-AL927)/AL928*100</f>
        <v>#DIV/0!</v>
      </c>
      <c r="AN928" s="0" t="e">
        <f aca="false">(AK928-AK927)/AK928*100</f>
        <v>#DIV/0!</v>
      </c>
      <c r="AO928" s="0"/>
      <c r="AP928" s="0"/>
      <c r="AQ928" s="0"/>
      <c r="AR928" s="0"/>
      <c r="AS928" s="0"/>
      <c r="AT928" s="38"/>
      <c r="AU928" s="38"/>
      <c r="AV928" s="38"/>
      <c r="AW928" s="38"/>
      <c r="AX928" s="38"/>
    </row>
    <row r="929" customFormat="false" ht="16" hidden="false" customHeight="false" outlineLevel="0" collapsed="false">
      <c r="AE929" s="42"/>
      <c r="AF929" s="0"/>
      <c r="AG929" s="0"/>
      <c r="AH929" s="0"/>
      <c r="AI929" s="0"/>
      <c r="AJ929" s="0"/>
      <c r="AK929" s="0"/>
      <c r="AL929" s="0"/>
      <c r="AM929" s="0" t="e">
        <f aca="false">(AL929-AL928)/AL929*100</f>
        <v>#DIV/0!</v>
      </c>
      <c r="AN929" s="0" t="e">
        <f aca="false">(AK929-AK928)/AK929*100</f>
        <v>#DIV/0!</v>
      </c>
      <c r="AO929" s="0"/>
      <c r="AP929" s="0"/>
      <c r="AQ929" s="0"/>
      <c r="AR929" s="0"/>
      <c r="AS929" s="0"/>
      <c r="AT929" s="38"/>
      <c r="AU929" s="38"/>
      <c r="AV929" s="38"/>
      <c r="AW929" s="38"/>
      <c r="AX929" s="38"/>
    </row>
    <row r="930" customFormat="false" ht="16" hidden="false" customHeight="false" outlineLevel="0" collapsed="false">
      <c r="AE930" s="42"/>
      <c r="AF930" s="0"/>
      <c r="AG930" s="0"/>
      <c r="AH930" s="0"/>
      <c r="AI930" s="0"/>
      <c r="AJ930" s="0"/>
      <c r="AK930" s="0"/>
      <c r="AL930" s="0"/>
      <c r="AM930" s="0" t="e">
        <f aca="false">(AL930-AL929)/AL930*100</f>
        <v>#DIV/0!</v>
      </c>
      <c r="AN930" s="0" t="e">
        <f aca="false">(AK930-AK929)/AK930*100</f>
        <v>#DIV/0!</v>
      </c>
      <c r="AO930" s="0"/>
      <c r="AP930" s="0"/>
      <c r="AQ930" s="0"/>
      <c r="AR930" s="0"/>
      <c r="AS930" s="0"/>
      <c r="AT930" s="38"/>
      <c r="AU930" s="38"/>
      <c r="AV930" s="38"/>
      <c r="AW930" s="38"/>
      <c r="AX930" s="38"/>
    </row>
    <row r="931" customFormat="false" ht="16" hidden="false" customHeight="false" outlineLevel="0" collapsed="false">
      <c r="AE931" s="42"/>
      <c r="AF931" s="0"/>
      <c r="AG931" s="0"/>
      <c r="AH931" s="0"/>
      <c r="AI931" s="0"/>
      <c r="AJ931" s="0"/>
      <c r="AK931" s="0"/>
      <c r="AL931" s="0"/>
      <c r="AM931" s="0" t="e">
        <f aca="false">(AL931-AL930)/AL931*100</f>
        <v>#DIV/0!</v>
      </c>
      <c r="AN931" s="0" t="e">
        <f aca="false">(AK931-AK930)/AK931*100</f>
        <v>#DIV/0!</v>
      </c>
      <c r="AO931" s="0"/>
      <c r="AP931" s="0"/>
      <c r="AQ931" s="0"/>
      <c r="AR931" s="0"/>
      <c r="AS931" s="0"/>
      <c r="AT931" s="38"/>
      <c r="AU931" s="38"/>
      <c r="AV931" s="38"/>
      <c r="AW931" s="38"/>
      <c r="AX931" s="38"/>
    </row>
    <row r="932" customFormat="false" ht="16" hidden="false" customHeight="false" outlineLevel="0" collapsed="false">
      <c r="AE932" s="42"/>
      <c r="AF932" s="0"/>
      <c r="AG932" s="0"/>
      <c r="AH932" s="0"/>
      <c r="AI932" s="0"/>
      <c r="AJ932" s="0"/>
      <c r="AK932" s="0"/>
      <c r="AL932" s="0"/>
      <c r="AM932" s="0" t="e">
        <f aca="false">(AL932-AL931)/AL932*100</f>
        <v>#DIV/0!</v>
      </c>
      <c r="AN932" s="0" t="e">
        <f aca="false">(AK932-AK931)/AK932*100</f>
        <v>#DIV/0!</v>
      </c>
      <c r="AO932" s="0"/>
      <c r="AP932" s="0"/>
      <c r="AQ932" s="0"/>
      <c r="AR932" s="0"/>
      <c r="AS932" s="0"/>
      <c r="AT932" s="38"/>
      <c r="AU932" s="38"/>
      <c r="AV932" s="38"/>
      <c r="AW932" s="38"/>
      <c r="AX932" s="38"/>
    </row>
    <row r="933" customFormat="false" ht="16" hidden="false" customHeight="false" outlineLevel="0" collapsed="false">
      <c r="AE933" s="42"/>
      <c r="AF933" s="0"/>
      <c r="AG933" s="0"/>
      <c r="AH933" s="0"/>
      <c r="AI933" s="0"/>
      <c r="AJ933" s="0"/>
      <c r="AK933" s="0"/>
      <c r="AL933" s="0"/>
      <c r="AM933" s="0" t="e">
        <f aca="false">(AL933-AL932)/AL933*100</f>
        <v>#DIV/0!</v>
      </c>
      <c r="AN933" s="0" t="e">
        <f aca="false">(AK933-AK932)/AK933*100</f>
        <v>#DIV/0!</v>
      </c>
      <c r="AO933" s="0"/>
      <c r="AP933" s="0"/>
      <c r="AQ933" s="0"/>
      <c r="AR933" s="0"/>
      <c r="AS933" s="0"/>
      <c r="AT933" s="38"/>
      <c r="AU933" s="38"/>
      <c r="AV933" s="38"/>
      <c r="AW933" s="38"/>
      <c r="AX933" s="38"/>
    </row>
    <row r="934" customFormat="false" ht="16" hidden="false" customHeight="false" outlineLevel="0" collapsed="false">
      <c r="AE934" s="42"/>
      <c r="AF934" s="0"/>
      <c r="AG934" s="0"/>
      <c r="AH934" s="0"/>
      <c r="AI934" s="0"/>
      <c r="AJ934" s="0"/>
      <c r="AK934" s="0"/>
      <c r="AL934" s="0"/>
      <c r="AM934" s="0" t="e">
        <f aca="false">(AL934-AL933)/AL934*100</f>
        <v>#DIV/0!</v>
      </c>
      <c r="AN934" s="0" t="e">
        <f aca="false">(AK934-AK933)/AK934*100</f>
        <v>#DIV/0!</v>
      </c>
      <c r="AO934" s="0"/>
      <c r="AP934" s="0"/>
      <c r="AQ934" s="0"/>
      <c r="AR934" s="0"/>
      <c r="AS934" s="0"/>
      <c r="AT934" s="38"/>
      <c r="AU934" s="38"/>
      <c r="AV934" s="38"/>
      <c r="AW934" s="38"/>
      <c r="AX934" s="38"/>
    </row>
    <row r="935" customFormat="false" ht="16" hidden="false" customHeight="false" outlineLevel="0" collapsed="false">
      <c r="AE935" s="42"/>
      <c r="AF935" s="0"/>
      <c r="AG935" s="0"/>
      <c r="AH935" s="0"/>
      <c r="AI935" s="0"/>
      <c r="AJ935" s="0"/>
      <c r="AK935" s="0"/>
      <c r="AL935" s="0"/>
      <c r="AM935" s="0" t="e">
        <f aca="false">(AL935-AL934)/AL935*100</f>
        <v>#DIV/0!</v>
      </c>
      <c r="AN935" s="0" t="e">
        <f aca="false">(AK935-AK934)/AK935*100</f>
        <v>#DIV/0!</v>
      </c>
      <c r="AO935" s="0"/>
      <c r="AP935" s="0"/>
      <c r="AQ935" s="0"/>
      <c r="AR935" s="0"/>
      <c r="AS935" s="0"/>
      <c r="AT935" s="38"/>
      <c r="AU935" s="38"/>
      <c r="AV935" s="38"/>
      <c r="AW935" s="38"/>
      <c r="AX935" s="38"/>
    </row>
    <row r="936" customFormat="false" ht="16" hidden="false" customHeight="false" outlineLevel="0" collapsed="false">
      <c r="AE936" s="42"/>
      <c r="AF936" s="0"/>
      <c r="AG936" s="0"/>
      <c r="AH936" s="0"/>
      <c r="AI936" s="0"/>
      <c r="AJ936" s="0"/>
      <c r="AK936" s="0"/>
      <c r="AL936" s="0"/>
      <c r="AM936" s="0" t="e">
        <f aca="false">(AL936-AL935)/AL936*100</f>
        <v>#DIV/0!</v>
      </c>
      <c r="AN936" s="0" t="e">
        <f aca="false">(AK936-AK935)/AK936*100</f>
        <v>#DIV/0!</v>
      </c>
      <c r="AO936" s="0"/>
      <c r="AP936" s="0"/>
      <c r="AQ936" s="0"/>
      <c r="AR936" s="0"/>
      <c r="AS936" s="0"/>
      <c r="AT936" s="38"/>
      <c r="AU936" s="38"/>
      <c r="AV936" s="38"/>
      <c r="AW936" s="38"/>
      <c r="AX936" s="38"/>
    </row>
    <row r="937" customFormat="false" ht="16" hidden="false" customHeight="false" outlineLevel="0" collapsed="false">
      <c r="AE937" s="42"/>
      <c r="AF937" s="0"/>
      <c r="AG937" s="0"/>
      <c r="AH937" s="0"/>
      <c r="AI937" s="0"/>
      <c r="AJ937" s="0"/>
      <c r="AK937" s="0"/>
      <c r="AL937" s="0"/>
      <c r="AM937" s="0" t="e">
        <f aca="false">(AL937-AL936)/AL937*100</f>
        <v>#DIV/0!</v>
      </c>
      <c r="AN937" s="0" t="e">
        <f aca="false">(AK937-AK936)/AK937*100</f>
        <v>#DIV/0!</v>
      </c>
      <c r="AO937" s="0"/>
      <c r="AP937" s="0"/>
      <c r="AQ937" s="0"/>
      <c r="AR937" s="0"/>
      <c r="AS937" s="0"/>
      <c r="AT937" s="38"/>
      <c r="AU937" s="38"/>
      <c r="AV937" s="38"/>
      <c r="AW937" s="38"/>
      <c r="AX937" s="38"/>
    </row>
    <row r="938" customFormat="false" ht="16" hidden="false" customHeight="false" outlineLevel="0" collapsed="false">
      <c r="AE938" s="42"/>
      <c r="AF938" s="0"/>
      <c r="AG938" s="0"/>
      <c r="AH938" s="0"/>
      <c r="AI938" s="0"/>
      <c r="AJ938" s="0"/>
      <c r="AK938" s="0"/>
      <c r="AL938" s="0"/>
      <c r="AM938" s="0" t="e">
        <f aca="false">(AL938-AL937)/AL938*100</f>
        <v>#DIV/0!</v>
      </c>
      <c r="AN938" s="0" t="e">
        <f aca="false">(AK938-AK937)/AK938*100</f>
        <v>#DIV/0!</v>
      </c>
      <c r="AO938" s="0"/>
      <c r="AP938" s="0"/>
      <c r="AQ938" s="0"/>
      <c r="AR938" s="0"/>
      <c r="AS938" s="0"/>
      <c r="AT938" s="38"/>
      <c r="AU938" s="38"/>
      <c r="AV938" s="38"/>
      <c r="AW938" s="38"/>
      <c r="AX938" s="38"/>
    </row>
    <row r="939" customFormat="false" ht="16" hidden="false" customHeight="false" outlineLevel="0" collapsed="false">
      <c r="AE939" s="42"/>
      <c r="AF939" s="0"/>
      <c r="AG939" s="0"/>
      <c r="AH939" s="0"/>
      <c r="AI939" s="0"/>
      <c r="AJ939" s="0"/>
      <c r="AK939" s="0"/>
      <c r="AL939" s="0"/>
      <c r="AM939" s="0" t="e">
        <f aca="false">(AL939-AL938)/AL939*100</f>
        <v>#DIV/0!</v>
      </c>
      <c r="AN939" s="0" t="e">
        <f aca="false">(AK939-AK938)/AK939*100</f>
        <v>#DIV/0!</v>
      </c>
      <c r="AO939" s="0"/>
      <c r="AP939" s="0"/>
      <c r="AQ939" s="0"/>
      <c r="AR939" s="0"/>
      <c r="AS939" s="0"/>
      <c r="AT939" s="38"/>
      <c r="AU939" s="38"/>
      <c r="AV939" s="38"/>
      <c r="AW939" s="38"/>
      <c r="AX939" s="38"/>
    </row>
    <row r="940" customFormat="false" ht="16" hidden="false" customHeight="false" outlineLevel="0" collapsed="false">
      <c r="AE940" s="42"/>
      <c r="AF940" s="0"/>
      <c r="AG940" s="0"/>
      <c r="AH940" s="0"/>
      <c r="AI940" s="0"/>
      <c r="AJ940" s="0"/>
      <c r="AK940" s="0"/>
      <c r="AL940" s="0"/>
      <c r="AM940" s="0" t="e">
        <f aca="false">(AL940-AL939)/AL940*100</f>
        <v>#DIV/0!</v>
      </c>
      <c r="AN940" s="0" t="e">
        <f aca="false">(AK940-AK939)/AK940*100</f>
        <v>#DIV/0!</v>
      </c>
      <c r="AO940" s="0"/>
      <c r="AP940" s="0"/>
      <c r="AQ940" s="0"/>
      <c r="AR940" s="0"/>
      <c r="AS940" s="0"/>
      <c r="AT940" s="38"/>
      <c r="AU940" s="38"/>
      <c r="AV940" s="38"/>
      <c r="AW940" s="38"/>
      <c r="AX940" s="38"/>
    </row>
    <row r="941" customFormat="false" ht="16" hidden="false" customHeight="false" outlineLevel="0" collapsed="false">
      <c r="AE941" s="42"/>
      <c r="AF941" s="0"/>
      <c r="AG941" s="0"/>
      <c r="AH941" s="0"/>
      <c r="AI941" s="0"/>
      <c r="AJ941" s="0"/>
      <c r="AK941" s="0"/>
      <c r="AL941" s="0"/>
      <c r="AM941" s="0" t="e">
        <f aca="false">(AL941-AL940)/AL941*100</f>
        <v>#DIV/0!</v>
      </c>
      <c r="AN941" s="0" t="e">
        <f aca="false">(AK941-AK940)/AK941*100</f>
        <v>#DIV/0!</v>
      </c>
      <c r="AO941" s="0"/>
      <c r="AP941" s="0"/>
      <c r="AQ941" s="0"/>
      <c r="AR941" s="0"/>
      <c r="AS941" s="0"/>
      <c r="AT941" s="38"/>
      <c r="AU941" s="38"/>
      <c r="AV941" s="38"/>
      <c r="AW941" s="38"/>
      <c r="AX941" s="38"/>
    </row>
    <row r="942" customFormat="false" ht="16" hidden="false" customHeight="false" outlineLevel="0" collapsed="false">
      <c r="AE942" s="42"/>
      <c r="AF942" s="0"/>
      <c r="AG942" s="0"/>
      <c r="AH942" s="0"/>
      <c r="AI942" s="0"/>
      <c r="AJ942" s="0"/>
      <c r="AK942" s="0"/>
      <c r="AL942" s="0"/>
      <c r="AM942" s="0" t="e">
        <f aca="false">(AL942-AL941)/AL942*100</f>
        <v>#DIV/0!</v>
      </c>
      <c r="AN942" s="0" t="e">
        <f aca="false">(AK942-AK941)/AK942*100</f>
        <v>#DIV/0!</v>
      </c>
      <c r="AO942" s="0"/>
      <c r="AP942" s="0"/>
      <c r="AQ942" s="0"/>
      <c r="AR942" s="0"/>
      <c r="AS942" s="0"/>
      <c r="AT942" s="38"/>
      <c r="AU942" s="38"/>
      <c r="AV942" s="38"/>
      <c r="AW942" s="38"/>
      <c r="AX942" s="38"/>
    </row>
    <row r="943" customFormat="false" ht="16" hidden="false" customHeight="false" outlineLevel="0" collapsed="false">
      <c r="AE943" s="42"/>
      <c r="AF943" s="0"/>
      <c r="AG943" s="0"/>
      <c r="AH943" s="0"/>
      <c r="AI943" s="0"/>
      <c r="AJ943" s="0"/>
      <c r="AK943" s="0"/>
      <c r="AL943" s="0"/>
      <c r="AM943" s="0" t="e">
        <f aca="false">(AL943-AL942)/AL943*100</f>
        <v>#DIV/0!</v>
      </c>
      <c r="AN943" s="0" t="e">
        <f aca="false">(AK943-AK942)/AK943*100</f>
        <v>#DIV/0!</v>
      </c>
      <c r="AO943" s="0"/>
      <c r="AP943" s="0"/>
      <c r="AQ943" s="0"/>
      <c r="AR943" s="0"/>
      <c r="AS943" s="0"/>
      <c r="AT943" s="38"/>
      <c r="AU943" s="38"/>
      <c r="AV943" s="38"/>
      <c r="AW943" s="38"/>
      <c r="AX943" s="38"/>
    </row>
    <row r="944" customFormat="false" ht="16" hidden="false" customHeight="false" outlineLevel="0" collapsed="false">
      <c r="AE944" s="42"/>
      <c r="AF944" s="0"/>
      <c r="AG944" s="0"/>
      <c r="AH944" s="0"/>
      <c r="AI944" s="0"/>
      <c r="AJ944" s="0"/>
      <c r="AK944" s="0"/>
      <c r="AL944" s="0"/>
      <c r="AM944" s="0" t="e">
        <f aca="false">(AL944-AL943)/AL944*100</f>
        <v>#DIV/0!</v>
      </c>
      <c r="AN944" s="0" t="e">
        <f aca="false">(AK944-AK943)/AK944*100</f>
        <v>#DIV/0!</v>
      </c>
      <c r="AO944" s="0"/>
      <c r="AP944" s="0"/>
      <c r="AQ944" s="0"/>
      <c r="AR944" s="0"/>
      <c r="AS944" s="0"/>
      <c r="AT944" s="38"/>
      <c r="AU944" s="38"/>
      <c r="AV944" s="38"/>
      <c r="AW944" s="38"/>
      <c r="AX944" s="38"/>
    </row>
    <row r="945" customFormat="false" ht="16" hidden="false" customHeight="false" outlineLevel="0" collapsed="false">
      <c r="AE945" s="42"/>
      <c r="AF945" s="0"/>
      <c r="AG945" s="0"/>
      <c r="AH945" s="0"/>
      <c r="AI945" s="0"/>
      <c r="AJ945" s="0"/>
      <c r="AK945" s="0"/>
      <c r="AL945" s="0"/>
      <c r="AM945" s="0" t="e">
        <f aca="false">(AL945-AL944)/AL945*100</f>
        <v>#DIV/0!</v>
      </c>
      <c r="AN945" s="0" t="e">
        <f aca="false">(AK945-AK944)/AK945*100</f>
        <v>#DIV/0!</v>
      </c>
      <c r="AO945" s="0"/>
      <c r="AP945" s="0"/>
      <c r="AQ945" s="0"/>
      <c r="AR945" s="0"/>
      <c r="AS945" s="0"/>
      <c r="AT945" s="38"/>
      <c r="AU945" s="38"/>
      <c r="AV945" s="38"/>
      <c r="AW945" s="38"/>
      <c r="AX945" s="38"/>
    </row>
    <row r="946" customFormat="false" ht="16" hidden="false" customHeight="false" outlineLevel="0" collapsed="false">
      <c r="AE946" s="42"/>
      <c r="AF946" s="0"/>
      <c r="AG946" s="0"/>
      <c r="AH946" s="0"/>
      <c r="AI946" s="0"/>
      <c r="AJ946" s="0"/>
      <c r="AK946" s="0"/>
      <c r="AL946" s="0"/>
      <c r="AM946" s="0" t="e">
        <f aca="false">(AL946-AL945)/AL946*100</f>
        <v>#DIV/0!</v>
      </c>
      <c r="AN946" s="0" t="e">
        <f aca="false">(AK946-AK945)/AK946*100</f>
        <v>#DIV/0!</v>
      </c>
      <c r="AO946" s="0"/>
      <c r="AP946" s="0"/>
      <c r="AQ946" s="0"/>
      <c r="AR946" s="0"/>
      <c r="AS946" s="0"/>
      <c r="AT946" s="38"/>
      <c r="AU946" s="38"/>
      <c r="AV946" s="38"/>
      <c r="AW946" s="38"/>
      <c r="AX946" s="38"/>
    </row>
    <row r="947" customFormat="false" ht="16" hidden="false" customHeight="false" outlineLevel="0" collapsed="false">
      <c r="AE947" s="42"/>
      <c r="AF947" s="0"/>
      <c r="AG947" s="0"/>
      <c r="AH947" s="0"/>
      <c r="AI947" s="0"/>
      <c r="AJ947" s="0"/>
      <c r="AK947" s="0"/>
      <c r="AL947" s="0"/>
      <c r="AM947" s="0" t="e">
        <f aca="false">(AL947-AL946)/AL947*100</f>
        <v>#DIV/0!</v>
      </c>
      <c r="AN947" s="0" t="e">
        <f aca="false">(AK947-AK946)/AK947*100</f>
        <v>#DIV/0!</v>
      </c>
      <c r="AO947" s="0"/>
      <c r="AP947" s="0"/>
      <c r="AQ947" s="0"/>
      <c r="AR947" s="0"/>
      <c r="AS947" s="0"/>
      <c r="AT947" s="38"/>
      <c r="AU947" s="38"/>
      <c r="AV947" s="38"/>
      <c r="AW947" s="38"/>
      <c r="AX947" s="38"/>
    </row>
    <row r="948" customFormat="false" ht="16" hidden="false" customHeight="false" outlineLevel="0" collapsed="false">
      <c r="AE948" s="42"/>
      <c r="AF948" s="0"/>
      <c r="AG948" s="0"/>
      <c r="AH948" s="0"/>
      <c r="AI948" s="0"/>
      <c r="AJ948" s="0"/>
      <c r="AK948" s="0"/>
      <c r="AL948" s="0"/>
      <c r="AM948" s="0" t="e">
        <f aca="false">(AL948-AL947)/AL948*100</f>
        <v>#DIV/0!</v>
      </c>
      <c r="AN948" s="0" t="e">
        <f aca="false">(AK948-AK947)/AK948*100</f>
        <v>#DIV/0!</v>
      </c>
      <c r="AO948" s="0"/>
      <c r="AP948" s="0"/>
      <c r="AQ948" s="0"/>
      <c r="AR948" s="0"/>
      <c r="AS948" s="0"/>
      <c r="AT948" s="38"/>
      <c r="AU948" s="38"/>
      <c r="AV948" s="38"/>
      <c r="AW948" s="38"/>
      <c r="AX948" s="38"/>
    </row>
    <row r="949" customFormat="false" ht="16" hidden="false" customHeight="false" outlineLevel="0" collapsed="false">
      <c r="AE949" s="42"/>
      <c r="AF949" s="0"/>
      <c r="AG949" s="0"/>
      <c r="AH949" s="0"/>
      <c r="AI949" s="0"/>
      <c r="AJ949" s="0"/>
      <c r="AK949" s="0"/>
      <c r="AL949" s="0"/>
      <c r="AM949" s="0" t="e">
        <f aca="false">(AL949-AL948)/AL949*100</f>
        <v>#DIV/0!</v>
      </c>
      <c r="AN949" s="0" t="e">
        <f aca="false">(AK949-AK948)/AK949*100</f>
        <v>#DIV/0!</v>
      </c>
      <c r="AO949" s="0"/>
      <c r="AP949" s="0"/>
      <c r="AQ949" s="0"/>
      <c r="AR949" s="0"/>
      <c r="AS949" s="0"/>
      <c r="AT949" s="38"/>
      <c r="AU949" s="38"/>
      <c r="AV949" s="38"/>
      <c r="AW949" s="38"/>
      <c r="AX949" s="38"/>
    </row>
    <row r="950" customFormat="false" ht="16" hidden="false" customHeight="false" outlineLevel="0" collapsed="false">
      <c r="AE950" s="42"/>
      <c r="AF950" s="0"/>
      <c r="AG950" s="0"/>
      <c r="AH950" s="0"/>
      <c r="AI950" s="0"/>
      <c r="AJ950" s="0"/>
      <c r="AK950" s="0"/>
      <c r="AL950" s="0"/>
      <c r="AM950" s="0" t="e">
        <f aca="false">(AL950-AL949)/AL950*100</f>
        <v>#DIV/0!</v>
      </c>
      <c r="AN950" s="0" t="e">
        <f aca="false">(AK950-AK949)/AK950*100</f>
        <v>#DIV/0!</v>
      </c>
      <c r="AO950" s="0"/>
      <c r="AP950" s="0"/>
      <c r="AQ950" s="0"/>
      <c r="AR950" s="0"/>
      <c r="AS950" s="0"/>
      <c r="AT950" s="38"/>
      <c r="AU950" s="38"/>
      <c r="AV950" s="38"/>
      <c r="AW950" s="38"/>
      <c r="AX950" s="38"/>
    </row>
    <row r="951" customFormat="false" ht="16" hidden="false" customHeight="false" outlineLevel="0" collapsed="false">
      <c r="AE951" s="42"/>
      <c r="AF951" s="0"/>
      <c r="AG951" s="0"/>
      <c r="AH951" s="0"/>
      <c r="AI951" s="0"/>
      <c r="AJ951" s="0"/>
      <c r="AK951" s="0"/>
      <c r="AL951" s="0"/>
      <c r="AM951" s="0" t="e">
        <f aca="false">(AL951-AL950)/AL951*100</f>
        <v>#DIV/0!</v>
      </c>
      <c r="AN951" s="0" t="e">
        <f aca="false">(AK951-AK950)/AK951*100</f>
        <v>#DIV/0!</v>
      </c>
      <c r="AO951" s="0"/>
      <c r="AP951" s="0"/>
      <c r="AQ951" s="0"/>
      <c r="AR951" s="0"/>
      <c r="AS951" s="0"/>
      <c r="AT951" s="38"/>
      <c r="AU951" s="38"/>
      <c r="AV951" s="38"/>
      <c r="AW951" s="38"/>
      <c r="AX951" s="38"/>
    </row>
    <row r="952" customFormat="false" ht="16" hidden="false" customHeight="false" outlineLevel="0" collapsed="false">
      <c r="AE952" s="42"/>
      <c r="AF952" s="0"/>
      <c r="AG952" s="0"/>
      <c r="AH952" s="0"/>
      <c r="AI952" s="0"/>
      <c r="AJ952" s="0"/>
      <c r="AK952" s="0"/>
      <c r="AL952" s="0"/>
      <c r="AM952" s="0" t="e">
        <f aca="false">(AL952-AL951)/AL952*100</f>
        <v>#DIV/0!</v>
      </c>
      <c r="AN952" s="0" t="e">
        <f aca="false">(AK952-AK951)/AK952*100</f>
        <v>#DIV/0!</v>
      </c>
      <c r="AO952" s="0"/>
      <c r="AP952" s="0"/>
      <c r="AQ952" s="0"/>
      <c r="AR952" s="0"/>
      <c r="AS952" s="0"/>
      <c r="AT952" s="38"/>
      <c r="AU952" s="38"/>
      <c r="AV952" s="38"/>
      <c r="AW952" s="38"/>
      <c r="AX952" s="38"/>
    </row>
    <row r="953" customFormat="false" ht="16" hidden="false" customHeight="false" outlineLevel="0" collapsed="false">
      <c r="AE953" s="42"/>
      <c r="AF953" s="0"/>
      <c r="AG953" s="0"/>
      <c r="AH953" s="0"/>
      <c r="AI953" s="0"/>
      <c r="AJ953" s="0"/>
      <c r="AK953" s="0"/>
      <c r="AL953" s="0"/>
      <c r="AM953" s="0" t="e">
        <f aca="false">(AL953-AL952)/AL953*100</f>
        <v>#DIV/0!</v>
      </c>
      <c r="AN953" s="0" t="e">
        <f aca="false">(AK953-AK952)/AK953*100</f>
        <v>#DIV/0!</v>
      </c>
      <c r="AO953" s="0"/>
      <c r="AP953" s="0"/>
      <c r="AQ953" s="0"/>
      <c r="AR953" s="0"/>
      <c r="AS953" s="0"/>
      <c r="AT953" s="38"/>
      <c r="AU953" s="38"/>
      <c r="AV953" s="38"/>
      <c r="AW953" s="38"/>
      <c r="AX953" s="38"/>
    </row>
    <row r="954" customFormat="false" ht="16" hidden="false" customHeight="false" outlineLevel="0" collapsed="false">
      <c r="AE954" s="42"/>
      <c r="AF954" s="0"/>
      <c r="AG954" s="0"/>
      <c r="AH954" s="0"/>
      <c r="AI954" s="0"/>
      <c r="AJ954" s="0"/>
      <c r="AK954" s="0"/>
      <c r="AL954" s="0"/>
      <c r="AM954" s="0" t="e">
        <f aca="false">(AL954-AL953)/AL954*100</f>
        <v>#DIV/0!</v>
      </c>
      <c r="AN954" s="0" t="e">
        <f aca="false">(AK954-AK953)/AK954*100</f>
        <v>#DIV/0!</v>
      </c>
      <c r="AO954" s="0"/>
      <c r="AP954" s="0"/>
      <c r="AQ954" s="0"/>
      <c r="AR954" s="0"/>
      <c r="AS954" s="0"/>
      <c r="AT954" s="38"/>
      <c r="AU954" s="38"/>
      <c r="AV954" s="38"/>
      <c r="AW954" s="38"/>
      <c r="AX954" s="38"/>
    </row>
    <row r="955" customFormat="false" ht="16" hidden="false" customHeight="false" outlineLevel="0" collapsed="false">
      <c r="AE955" s="42"/>
      <c r="AF955" s="0"/>
      <c r="AG955" s="0"/>
      <c r="AH955" s="0"/>
      <c r="AI955" s="0"/>
      <c r="AJ955" s="0"/>
      <c r="AK955" s="0"/>
      <c r="AL955" s="0"/>
      <c r="AM955" s="0" t="e">
        <f aca="false">(AL955-AL954)/AL955*100</f>
        <v>#DIV/0!</v>
      </c>
      <c r="AN955" s="0" t="e">
        <f aca="false">(AK955-AK954)/AK955*100</f>
        <v>#DIV/0!</v>
      </c>
      <c r="AO955" s="0"/>
      <c r="AP955" s="0"/>
      <c r="AQ955" s="0"/>
      <c r="AR955" s="0"/>
      <c r="AS955" s="0"/>
      <c r="AT955" s="38"/>
      <c r="AU955" s="38"/>
      <c r="AV955" s="38"/>
      <c r="AW955" s="38"/>
      <c r="AX955" s="38"/>
    </row>
    <row r="956" customFormat="false" ht="16" hidden="false" customHeight="false" outlineLevel="0" collapsed="false">
      <c r="AE956" s="42"/>
      <c r="AF956" s="0"/>
      <c r="AG956" s="0"/>
      <c r="AH956" s="0"/>
      <c r="AI956" s="0"/>
      <c r="AJ956" s="0"/>
      <c r="AK956" s="0"/>
      <c r="AL956" s="0"/>
      <c r="AM956" s="0" t="e">
        <f aca="false">(AL956-AL955)/AL956*100</f>
        <v>#DIV/0!</v>
      </c>
      <c r="AN956" s="0" t="e">
        <f aca="false">(AK956-AK955)/AK956*100</f>
        <v>#DIV/0!</v>
      </c>
      <c r="AO956" s="0"/>
      <c r="AP956" s="0"/>
      <c r="AQ956" s="0"/>
      <c r="AR956" s="0"/>
      <c r="AS956" s="0"/>
      <c r="AT956" s="38"/>
      <c r="AU956" s="38"/>
      <c r="AV956" s="38"/>
      <c r="AW956" s="38"/>
      <c r="AX956" s="38"/>
    </row>
    <row r="957" customFormat="false" ht="16" hidden="false" customHeight="false" outlineLevel="0" collapsed="false">
      <c r="AE957" s="42"/>
      <c r="AF957" s="0"/>
      <c r="AG957" s="0"/>
      <c r="AH957" s="0"/>
      <c r="AI957" s="0"/>
      <c r="AJ957" s="0"/>
      <c r="AK957" s="0"/>
      <c r="AL957" s="0"/>
      <c r="AM957" s="0" t="e">
        <f aca="false">(AL957-AL956)/AL957*100</f>
        <v>#DIV/0!</v>
      </c>
      <c r="AN957" s="0" t="e">
        <f aca="false">(AK957-AK956)/AK957*100</f>
        <v>#DIV/0!</v>
      </c>
      <c r="AO957" s="0"/>
      <c r="AP957" s="0"/>
      <c r="AQ957" s="0"/>
      <c r="AR957" s="0"/>
      <c r="AS957" s="0"/>
      <c r="AT957" s="38"/>
      <c r="AU957" s="38"/>
      <c r="AV957" s="38"/>
      <c r="AW957" s="38"/>
      <c r="AX957" s="38"/>
    </row>
    <row r="958" customFormat="false" ht="16" hidden="false" customHeight="false" outlineLevel="0" collapsed="false">
      <c r="AE958" s="42"/>
      <c r="AF958" s="0"/>
      <c r="AG958" s="0"/>
      <c r="AH958" s="0"/>
      <c r="AI958" s="0"/>
      <c r="AJ958" s="0"/>
      <c r="AK958" s="0"/>
      <c r="AL958" s="0"/>
      <c r="AM958" s="0" t="e">
        <f aca="false">(AL958-AL957)/AL958*100</f>
        <v>#DIV/0!</v>
      </c>
      <c r="AN958" s="0" t="e">
        <f aca="false">(AK958-AK957)/AK958*100</f>
        <v>#DIV/0!</v>
      </c>
      <c r="AO958" s="0"/>
      <c r="AP958" s="0"/>
      <c r="AQ958" s="0"/>
      <c r="AR958" s="0"/>
      <c r="AS958" s="0"/>
      <c r="AT958" s="38"/>
      <c r="AU958" s="38"/>
      <c r="AV958" s="38"/>
      <c r="AW958" s="38"/>
      <c r="AX958" s="38"/>
    </row>
    <row r="959" customFormat="false" ht="16" hidden="false" customHeight="false" outlineLevel="0" collapsed="false">
      <c r="AE959" s="42"/>
      <c r="AF959" s="0"/>
      <c r="AG959" s="0"/>
      <c r="AH959" s="0"/>
      <c r="AI959" s="0"/>
      <c r="AJ959" s="0"/>
      <c r="AK959" s="0"/>
      <c r="AL959" s="0"/>
      <c r="AM959" s="0" t="e">
        <f aca="false">(AL959-AL958)/AL959*100</f>
        <v>#DIV/0!</v>
      </c>
      <c r="AN959" s="0" t="e">
        <f aca="false">(AK959-AK958)/AK959*100</f>
        <v>#DIV/0!</v>
      </c>
      <c r="AO959" s="0"/>
      <c r="AP959" s="0"/>
      <c r="AQ959" s="0"/>
      <c r="AR959" s="0"/>
      <c r="AS959" s="0"/>
      <c r="AT959" s="38"/>
      <c r="AU959" s="38"/>
      <c r="AV959" s="38"/>
      <c r="AW959" s="38"/>
      <c r="AX959" s="38"/>
    </row>
    <row r="960" customFormat="false" ht="16" hidden="false" customHeight="false" outlineLevel="0" collapsed="false">
      <c r="AE960" s="42"/>
      <c r="AF960" s="0"/>
      <c r="AG960" s="0"/>
      <c r="AH960" s="0"/>
      <c r="AI960" s="0"/>
      <c r="AJ960" s="0"/>
      <c r="AK960" s="0"/>
      <c r="AL960" s="0"/>
      <c r="AM960" s="0" t="e">
        <f aca="false">(AL960-AL959)/AL960*100</f>
        <v>#DIV/0!</v>
      </c>
      <c r="AN960" s="0" t="e">
        <f aca="false">(AK960-AK959)/AK960*100</f>
        <v>#DIV/0!</v>
      </c>
      <c r="AO960" s="0"/>
      <c r="AP960" s="0"/>
      <c r="AQ960" s="0"/>
      <c r="AR960" s="0"/>
      <c r="AS960" s="0"/>
      <c r="AT960" s="38"/>
      <c r="AU960" s="38"/>
      <c r="AV960" s="38"/>
      <c r="AW960" s="38"/>
      <c r="AX960" s="38"/>
    </row>
    <row r="961" customFormat="false" ht="16" hidden="false" customHeight="false" outlineLevel="0" collapsed="false">
      <c r="AE961" s="42"/>
      <c r="AF961" s="0"/>
      <c r="AG961" s="0"/>
      <c r="AH961" s="0"/>
      <c r="AI961" s="0"/>
      <c r="AJ961" s="0"/>
      <c r="AK961" s="0"/>
      <c r="AL961" s="0"/>
      <c r="AM961" s="0" t="e">
        <f aca="false">(AL961-AL960)/AL961*100</f>
        <v>#DIV/0!</v>
      </c>
      <c r="AN961" s="0" t="e">
        <f aca="false">(AK961-AK960)/AK961*100</f>
        <v>#DIV/0!</v>
      </c>
      <c r="AO961" s="0"/>
      <c r="AP961" s="0"/>
      <c r="AQ961" s="0"/>
      <c r="AR961" s="0"/>
      <c r="AS961" s="0"/>
      <c r="AT961" s="38"/>
      <c r="AU961" s="38"/>
      <c r="AV961" s="38"/>
      <c r="AW961" s="38"/>
      <c r="AX961" s="38"/>
    </row>
    <row r="962" customFormat="false" ht="16" hidden="false" customHeight="false" outlineLevel="0" collapsed="false">
      <c r="AE962" s="42"/>
      <c r="AF962" s="0"/>
      <c r="AG962" s="0"/>
      <c r="AH962" s="0"/>
      <c r="AI962" s="0"/>
      <c r="AJ962" s="0"/>
      <c r="AK962" s="0"/>
      <c r="AL962" s="0"/>
      <c r="AM962" s="0" t="e">
        <f aca="false">(AL962-AL961)/AL962*100</f>
        <v>#DIV/0!</v>
      </c>
      <c r="AN962" s="0" t="e">
        <f aca="false">(AK962-AK961)/AK962*100</f>
        <v>#DIV/0!</v>
      </c>
      <c r="AO962" s="0"/>
      <c r="AP962" s="0"/>
      <c r="AQ962" s="0"/>
      <c r="AR962" s="0"/>
      <c r="AS962" s="0"/>
      <c r="AT962" s="38"/>
      <c r="AU962" s="38"/>
      <c r="AV962" s="38"/>
      <c r="AW962" s="38"/>
      <c r="AX962" s="38"/>
    </row>
    <row r="963" customFormat="false" ht="16" hidden="false" customHeight="false" outlineLevel="0" collapsed="false">
      <c r="AE963" s="42"/>
      <c r="AF963" s="0"/>
      <c r="AG963" s="0"/>
      <c r="AH963" s="0"/>
      <c r="AI963" s="0"/>
      <c r="AJ963" s="0"/>
      <c r="AK963" s="0"/>
      <c r="AL963" s="0"/>
      <c r="AM963" s="0" t="e">
        <f aca="false">(AL963-AL962)/AL963*100</f>
        <v>#DIV/0!</v>
      </c>
      <c r="AN963" s="0" t="e">
        <f aca="false">(AK963-AK962)/AK963*100</f>
        <v>#DIV/0!</v>
      </c>
      <c r="AO963" s="0"/>
      <c r="AP963" s="0"/>
      <c r="AQ963" s="0"/>
      <c r="AR963" s="0"/>
      <c r="AS963" s="0"/>
      <c r="AT963" s="38"/>
      <c r="AU963" s="38"/>
      <c r="AV963" s="38"/>
      <c r="AW963" s="38"/>
      <c r="AX963" s="38"/>
    </row>
    <row r="964" customFormat="false" ht="16" hidden="false" customHeight="false" outlineLevel="0" collapsed="false">
      <c r="AE964" s="42"/>
      <c r="AF964" s="0"/>
      <c r="AG964" s="0"/>
      <c r="AH964" s="0"/>
      <c r="AI964" s="0"/>
      <c r="AJ964" s="0"/>
      <c r="AK964" s="0"/>
      <c r="AL964" s="0"/>
      <c r="AM964" s="0" t="e">
        <f aca="false">(AL964-AL963)/AL964*100</f>
        <v>#DIV/0!</v>
      </c>
      <c r="AN964" s="0" t="e">
        <f aca="false">(AK964-AK963)/AK964*100</f>
        <v>#DIV/0!</v>
      </c>
      <c r="AO964" s="0"/>
      <c r="AP964" s="0"/>
      <c r="AQ964" s="0"/>
      <c r="AR964" s="0"/>
      <c r="AS964" s="0"/>
      <c r="AT964" s="38"/>
      <c r="AU964" s="38"/>
      <c r="AV964" s="38"/>
      <c r="AW964" s="38"/>
      <c r="AX964" s="38"/>
    </row>
    <row r="965" customFormat="false" ht="16" hidden="false" customHeight="false" outlineLevel="0" collapsed="false">
      <c r="AE965" s="42"/>
      <c r="AF965" s="0"/>
      <c r="AG965" s="0"/>
      <c r="AH965" s="0"/>
      <c r="AI965" s="0"/>
      <c r="AJ965" s="0"/>
      <c r="AK965" s="0"/>
      <c r="AL965" s="0"/>
      <c r="AM965" s="0" t="e">
        <f aca="false">(AL965-AL964)/AL965*100</f>
        <v>#DIV/0!</v>
      </c>
      <c r="AN965" s="0" t="e">
        <f aca="false">(AK965-AK964)/AK965*100</f>
        <v>#DIV/0!</v>
      </c>
      <c r="AO965" s="0"/>
      <c r="AP965" s="0"/>
      <c r="AQ965" s="0"/>
      <c r="AR965" s="0"/>
      <c r="AS965" s="0"/>
      <c r="AT965" s="38"/>
      <c r="AU965" s="38"/>
      <c r="AV965" s="38"/>
      <c r="AW965" s="38"/>
      <c r="AX965" s="38"/>
    </row>
    <row r="966" customFormat="false" ht="16" hidden="false" customHeight="false" outlineLevel="0" collapsed="false">
      <c r="AE966" s="42"/>
      <c r="AF966" s="0"/>
      <c r="AG966" s="0"/>
      <c r="AH966" s="0"/>
      <c r="AI966" s="0"/>
      <c r="AJ966" s="0"/>
      <c r="AK966" s="0"/>
      <c r="AL966" s="0"/>
      <c r="AM966" s="0" t="e">
        <f aca="false">(AL966-AL965)/AL966*100</f>
        <v>#DIV/0!</v>
      </c>
      <c r="AN966" s="0" t="e">
        <f aca="false">(AK966-AK965)/AK966*100</f>
        <v>#DIV/0!</v>
      </c>
      <c r="AO966" s="0"/>
      <c r="AP966" s="0"/>
      <c r="AQ966" s="0"/>
      <c r="AR966" s="0"/>
      <c r="AS966" s="0"/>
      <c r="AT966" s="38"/>
      <c r="AU966" s="38"/>
      <c r="AV966" s="38"/>
      <c r="AW966" s="38"/>
      <c r="AX966" s="38"/>
    </row>
    <row r="967" customFormat="false" ht="16" hidden="false" customHeight="false" outlineLevel="0" collapsed="false">
      <c r="AE967" s="42"/>
      <c r="AF967" s="0"/>
      <c r="AG967" s="0"/>
      <c r="AH967" s="0"/>
      <c r="AI967" s="0"/>
      <c r="AJ967" s="0"/>
      <c r="AK967" s="0"/>
      <c r="AL967" s="0"/>
      <c r="AM967" s="0" t="e">
        <f aca="false">(AL967-AL966)/AL967*100</f>
        <v>#DIV/0!</v>
      </c>
      <c r="AN967" s="0" t="e">
        <f aca="false">(AK967-AK966)/AK967*100</f>
        <v>#DIV/0!</v>
      </c>
      <c r="AO967" s="0"/>
      <c r="AP967" s="0"/>
      <c r="AQ967" s="0"/>
      <c r="AR967" s="0"/>
      <c r="AS967" s="0"/>
      <c r="AT967" s="38"/>
      <c r="AU967" s="38"/>
      <c r="AV967" s="38"/>
      <c r="AW967" s="38"/>
      <c r="AX967" s="38"/>
    </row>
    <row r="968" customFormat="false" ht="16" hidden="false" customHeight="false" outlineLevel="0" collapsed="false">
      <c r="AE968" s="42"/>
      <c r="AF968" s="0"/>
      <c r="AG968" s="0"/>
      <c r="AH968" s="0"/>
      <c r="AI968" s="0"/>
      <c r="AJ968" s="0"/>
      <c r="AK968" s="0"/>
      <c r="AL968" s="0"/>
      <c r="AM968" s="0" t="e">
        <f aca="false">(AL968-AL967)/AL968*100</f>
        <v>#DIV/0!</v>
      </c>
      <c r="AN968" s="0" t="e">
        <f aca="false">(AK968-AK967)/AK968*100</f>
        <v>#DIV/0!</v>
      </c>
      <c r="AO968" s="0"/>
      <c r="AP968" s="0"/>
      <c r="AQ968" s="0"/>
      <c r="AR968" s="0"/>
      <c r="AS968" s="0"/>
      <c r="AT968" s="38"/>
      <c r="AU968" s="38"/>
      <c r="AV968" s="38"/>
      <c r="AW968" s="38"/>
      <c r="AX968" s="38"/>
    </row>
    <row r="969" customFormat="false" ht="16" hidden="false" customHeight="false" outlineLevel="0" collapsed="false">
      <c r="AE969" s="42"/>
      <c r="AF969" s="0"/>
      <c r="AG969" s="0"/>
      <c r="AH969" s="0"/>
      <c r="AI969" s="0"/>
      <c r="AJ969" s="0"/>
      <c r="AK969" s="0"/>
      <c r="AL969" s="0"/>
      <c r="AM969" s="0" t="e">
        <f aca="false">(AL969-AL968)/AL969*100</f>
        <v>#DIV/0!</v>
      </c>
      <c r="AN969" s="0" t="e">
        <f aca="false">(AK969-AK968)/AK969*100</f>
        <v>#DIV/0!</v>
      </c>
      <c r="AO969" s="0"/>
      <c r="AP969" s="0"/>
      <c r="AQ969" s="0"/>
      <c r="AR969" s="0"/>
      <c r="AS969" s="0"/>
      <c r="AT969" s="38"/>
      <c r="AU969" s="38"/>
      <c r="AV969" s="38"/>
      <c r="AW969" s="38"/>
      <c r="AX969" s="38"/>
    </row>
    <row r="970" customFormat="false" ht="16" hidden="false" customHeight="false" outlineLevel="0" collapsed="false">
      <c r="AE970" s="42"/>
      <c r="AF970" s="0"/>
      <c r="AG970" s="0"/>
      <c r="AH970" s="0"/>
      <c r="AI970" s="0"/>
      <c r="AJ970" s="0"/>
      <c r="AK970" s="0"/>
      <c r="AL970" s="0"/>
      <c r="AM970" s="0" t="e">
        <f aca="false">(AL970-AL969)/AL970*100</f>
        <v>#DIV/0!</v>
      </c>
      <c r="AN970" s="0" t="e">
        <f aca="false">(AK970-AK969)/AK970*100</f>
        <v>#DIV/0!</v>
      </c>
      <c r="AO970" s="0"/>
      <c r="AP970" s="0"/>
      <c r="AQ970" s="0"/>
      <c r="AR970" s="0"/>
      <c r="AS970" s="0"/>
      <c r="AT970" s="38"/>
      <c r="AU970" s="38"/>
      <c r="AV970" s="38"/>
      <c r="AW970" s="38"/>
      <c r="AX970" s="38"/>
    </row>
    <row r="971" customFormat="false" ht="16" hidden="false" customHeight="false" outlineLevel="0" collapsed="false">
      <c r="AE971" s="42"/>
      <c r="AF971" s="0"/>
      <c r="AG971" s="0"/>
      <c r="AH971" s="0"/>
      <c r="AI971" s="0"/>
      <c r="AJ971" s="0"/>
      <c r="AK971" s="0"/>
      <c r="AL971" s="0"/>
      <c r="AM971" s="0" t="e">
        <f aca="false">(AL971-AL970)/AL971*100</f>
        <v>#DIV/0!</v>
      </c>
      <c r="AN971" s="0" t="e">
        <f aca="false">(AK971-AK970)/AK971*100</f>
        <v>#DIV/0!</v>
      </c>
      <c r="AO971" s="0"/>
      <c r="AP971" s="0"/>
      <c r="AQ971" s="0"/>
      <c r="AR971" s="0"/>
      <c r="AS971" s="0"/>
      <c r="AT971" s="38"/>
      <c r="AU971" s="38"/>
      <c r="AV971" s="38"/>
      <c r="AW971" s="38"/>
      <c r="AX971" s="38"/>
    </row>
    <row r="972" customFormat="false" ht="16" hidden="false" customHeight="false" outlineLevel="0" collapsed="false">
      <c r="AE972" s="42"/>
      <c r="AF972" s="0"/>
      <c r="AG972" s="0"/>
      <c r="AH972" s="0"/>
      <c r="AI972" s="0"/>
      <c r="AJ972" s="0"/>
      <c r="AK972" s="0"/>
      <c r="AL972" s="0"/>
      <c r="AM972" s="0" t="e">
        <f aca="false">(AL972-AL971)/AL972*100</f>
        <v>#DIV/0!</v>
      </c>
      <c r="AN972" s="0" t="e">
        <f aca="false">(AK972-AK971)/AK972*100</f>
        <v>#DIV/0!</v>
      </c>
      <c r="AO972" s="0"/>
      <c r="AP972" s="0"/>
      <c r="AQ972" s="0"/>
      <c r="AR972" s="0"/>
      <c r="AS972" s="0"/>
      <c r="AT972" s="38"/>
      <c r="AU972" s="38"/>
      <c r="AV972" s="38"/>
      <c r="AW972" s="38"/>
      <c r="AX972" s="38"/>
    </row>
    <row r="973" customFormat="false" ht="16" hidden="false" customHeight="false" outlineLevel="0" collapsed="false">
      <c r="AE973" s="42"/>
      <c r="AF973" s="0"/>
      <c r="AG973" s="0"/>
      <c r="AH973" s="0"/>
      <c r="AI973" s="0"/>
      <c r="AJ973" s="0"/>
      <c r="AK973" s="0"/>
      <c r="AL973" s="0"/>
      <c r="AM973" s="0" t="e">
        <f aca="false">(AL973-AL972)/AL973*100</f>
        <v>#DIV/0!</v>
      </c>
      <c r="AN973" s="0" t="e">
        <f aca="false">(AK973-AK972)/AK973*100</f>
        <v>#DIV/0!</v>
      </c>
      <c r="AO973" s="0"/>
      <c r="AP973" s="0"/>
      <c r="AQ973" s="0"/>
      <c r="AR973" s="0"/>
      <c r="AS973" s="0"/>
      <c r="AT973" s="38"/>
      <c r="AU973" s="38"/>
      <c r="AV973" s="38"/>
      <c r="AW973" s="38"/>
      <c r="AX973" s="38"/>
    </row>
    <row r="974" customFormat="false" ht="16" hidden="false" customHeight="false" outlineLevel="0" collapsed="false">
      <c r="AE974" s="42"/>
      <c r="AF974" s="0"/>
      <c r="AG974" s="0"/>
      <c r="AH974" s="0"/>
      <c r="AI974" s="0"/>
      <c r="AJ974" s="0"/>
      <c r="AK974" s="0"/>
      <c r="AL974" s="0"/>
      <c r="AM974" s="0" t="e">
        <f aca="false">(AL974-AL973)/AL974*100</f>
        <v>#DIV/0!</v>
      </c>
      <c r="AN974" s="0" t="e">
        <f aca="false">(AK974-AK973)/AK974*100</f>
        <v>#DIV/0!</v>
      </c>
      <c r="AO974" s="0"/>
      <c r="AP974" s="0"/>
      <c r="AQ974" s="0"/>
      <c r="AR974" s="0"/>
      <c r="AS974" s="0"/>
      <c r="AT974" s="38"/>
      <c r="AU974" s="38"/>
      <c r="AV974" s="38"/>
      <c r="AW974" s="38"/>
      <c r="AX974" s="38"/>
    </row>
    <row r="975" customFormat="false" ht="16" hidden="false" customHeight="false" outlineLevel="0" collapsed="false">
      <c r="AE975" s="42"/>
      <c r="AF975" s="0"/>
      <c r="AG975" s="0"/>
      <c r="AH975" s="0"/>
      <c r="AI975" s="0"/>
      <c r="AJ975" s="0"/>
      <c r="AK975" s="0"/>
      <c r="AL975" s="0"/>
      <c r="AM975" s="0" t="e">
        <f aca="false">(AL975-AL974)/AL975*100</f>
        <v>#DIV/0!</v>
      </c>
      <c r="AN975" s="0" t="e">
        <f aca="false">(AK975-AK974)/AK975*100</f>
        <v>#DIV/0!</v>
      </c>
      <c r="AO975" s="0"/>
      <c r="AP975" s="0"/>
      <c r="AQ975" s="0"/>
      <c r="AR975" s="0"/>
      <c r="AS975" s="0"/>
      <c r="AT975" s="38"/>
      <c r="AU975" s="38"/>
      <c r="AV975" s="38"/>
      <c r="AW975" s="38"/>
      <c r="AX975" s="38"/>
    </row>
    <row r="976" customFormat="false" ht="16" hidden="false" customHeight="false" outlineLevel="0" collapsed="false">
      <c r="AE976" s="42"/>
      <c r="AF976" s="0"/>
      <c r="AG976" s="0"/>
      <c r="AH976" s="0"/>
      <c r="AI976" s="0"/>
      <c r="AJ976" s="0"/>
      <c r="AK976" s="0"/>
      <c r="AL976" s="0"/>
      <c r="AM976" s="0" t="e">
        <f aca="false">(AL976-AL975)/AL976*100</f>
        <v>#DIV/0!</v>
      </c>
      <c r="AN976" s="0" t="e">
        <f aca="false">(AK976-AK975)/AK976*100</f>
        <v>#DIV/0!</v>
      </c>
      <c r="AO976" s="0"/>
      <c r="AP976" s="0"/>
      <c r="AQ976" s="0"/>
      <c r="AR976" s="0"/>
      <c r="AS976" s="0"/>
      <c r="AT976" s="38"/>
      <c r="AU976" s="38"/>
      <c r="AV976" s="38"/>
      <c r="AW976" s="38"/>
      <c r="AX976" s="38"/>
    </row>
    <row r="977" customFormat="false" ht="16" hidden="false" customHeight="false" outlineLevel="0" collapsed="false">
      <c r="AE977" s="42"/>
      <c r="AF977" s="0"/>
      <c r="AG977" s="0"/>
      <c r="AH977" s="0"/>
      <c r="AI977" s="0"/>
      <c r="AJ977" s="0"/>
      <c r="AK977" s="0"/>
      <c r="AL977" s="0"/>
      <c r="AM977" s="0" t="e">
        <f aca="false">(AL977-AL976)/AL977*100</f>
        <v>#DIV/0!</v>
      </c>
      <c r="AN977" s="0" t="e">
        <f aca="false">(AK977-AK976)/AK977*100</f>
        <v>#DIV/0!</v>
      </c>
      <c r="AO977" s="0"/>
      <c r="AP977" s="0"/>
      <c r="AQ977" s="0"/>
      <c r="AR977" s="0"/>
      <c r="AS977" s="0"/>
      <c r="AT977" s="38"/>
      <c r="AU977" s="38"/>
      <c r="AV977" s="38"/>
      <c r="AW977" s="38"/>
      <c r="AX977" s="38"/>
    </row>
    <row r="978" customFormat="false" ht="16" hidden="false" customHeight="false" outlineLevel="0" collapsed="false">
      <c r="AE978" s="42"/>
      <c r="AF978" s="0"/>
      <c r="AG978" s="0"/>
      <c r="AH978" s="0"/>
      <c r="AI978" s="0"/>
      <c r="AJ978" s="0"/>
      <c r="AK978" s="0"/>
      <c r="AL978" s="0"/>
      <c r="AM978" s="0" t="e">
        <f aca="false">(AL978-AL977)/AL978*100</f>
        <v>#DIV/0!</v>
      </c>
      <c r="AN978" s="0" t="e">
        <f aca="false">(AK978-AK977)/AK978*100</f>
        <v>#DIV/0!</v>
      </c>
      <c r="AO978" s="0"/>
      <c r="AP978" s="0"/>
      <c r="AQ978" s="0"/>
      <c r="AR978" s="0"/>
      <c r="AS978" s="0"/>
      <c r="AT978" s="38"/>
      <c r="AU978" s="38"/>
      <c r="AV978" s="38"/>
      <c r="AW978" s="38"/>
      <c r="AX978" s="38"/>
    </row>
    <row r="979" customFormat="false" ht="16" hidden="false" customHeight="false" outlineLevel="0" collapsed="false">
      <c r="AE979" s="42"/>
      <c r="AF979" s="0"/>
      <c r="AG979" s="0"/>
      <c r="AH979" s="0"/>
      <c r="AI979" s="0"/>
      <c r="AJ979" s="0"/>
      <c r="AK979" s="0"/>
      <c r="AL979" s="0"/>
      <c r="AM979" s="0" t="e">
        <f aca="false">(AL979-AL978)/AL979*100</f>
        <v>#DIV/0!</v>
      </c>
      <c r="AN979" s="0" t="e">
        <f aca="false">(AK979-AK978)/AK979*100</f>
        <v>#DIV/0!</v>
      </c>
      <c r="AO979" s="0"/>
      <c r="AP979" s="0"/>
      <c r="AQ979" s="0"/>
      <c r="AR979" s="0"/>
      <c r="AS979" s="0"/>
      <c r="AT979" s="38"/>
      <c r="AU979" s="38"/>
      <c r="AV979" s="38"/>
      <c r="AW979" s="38"/>
      <c r="AX979" s="38"/>
    </row>
    <row r="980" customFormat="false" ht="16" hidden="false" customHeight="false" outlineLevel="0" collapsed="false">
      <c r="AE980" s="42"/>
      <c r="AF980" s="0"/>
      <c r="AG980" s="0"/>
      <c r="AH980" s="0"/>
      <c r="AI980" s="0"/>
      <c r="AJ980" s="0"/>
      <c r="AK980" s="0"/>
      <c r="AL980" s="0"/>
      <c r="AM980" s="0" t="e">
        <f aca="false">(AL980-AL979)/AL980*100</f>
        <v>#DIV/0!</v>
      </c>
      <c r="AN980" s="0" t="e">
        <f aca="false">(AK980-AK979)/AK980*100</f>
        <v>#DIV/0!</v>
      </c>
      <c r="AO980" s="0"/>
      <c r="AP980" s="0"/>
      <c r="AQ980" s="0"/>
      <c r="AR980" s="0"/>
      <c r="AS980" s="0"/>
      <c r="AT980" s="38"/>
      <c r="AU980" s="38"/>
      <c r="AV980" s="38"/>
      <c r="AW980" s="38"/>
      <c r="AX980" s="38"/>
    </row>
    <row r="981" customFormat="false" ht="16" hidden="false" customHeight="false" outlineLevel="0" collapsed="false">
      <c r="AE981" s="42"/>
      <c r="AF981" s="0"/>
      <c r="AG981" s="0"/>
      <c r="AH981" s="0"/>
      <c r="AI981" s="0"/>
      <c r="AJ981" s="0"/>
      <c r="AK981" s="0"/>
      <c r="AL981" s="0"/>
      <c r="AM981" s="0" t="e">
        <f aca="false">(AL981-AL980)/AL981*100</f>
        <v>#DIV/0!</v>
      </c>
      <c r="AN981" s="0" t="e">
        <f aca="false">(AK981-AK980)/AK981*100</f>
        <v>#DIV/0!</v>
      </c>
      <c r="AO981" s="0"/>
      <c r="AP981" s="0"/>
      <c r="AQ981" s="0"/>
      <c r="AR981" s="0"/>
      <c r="AS981" s="0"/>
      <c r="AT981" s="38"/>
      <c r="AU981" s="38"/>
      <c r="AV981" s="38"/>
      <c r="AW981" s="38"/>
      <c r="AX981" s="38"/>
    </row>
    <row r="982" customFormat="false" ht="16" hidden="false" customHeight="false" outlineLevel="0" collapsed="false">
      <c r="AE982" s="42"/>
      <c r="AF982" s="0"/>
      <c r="AG982" s="0"/>
      <c r="AH982" s="0"/>
      <c r="AI982" s="0"/>
      <c r="AJ982" s="0"/>
      <c r="AK982" s="0"/>
      <c r="AL982" s="0"/>
      <c r="AM982" s="0" t="e">
        <f aca="false">(AL982-AL981)/AL982*100</f>
        <v>#DIV/0!</v>
      </c>
      <c r="AN982" s="0" t="e">
        <f aca="false">(AK982-AK981)/AK982*100</f>
        <v>#DIV/0!</v>
      </c>
      <c r="AO982" s="0"/>
      <c r="AP982" s="0"/>
      <c r="AQ982" s="0"/>
      <c r="AR982" s="0"/>
      <c r="AS982" s="0"/>
      <c r="AT982" s="38"/>
      <c r="AU982" s="38"/>
      <c r="AV982" s="38"/>
      <c r="AW982" s="38"/>
      <c r="AX982" s="38"/>
    </row>
    <row r="983" customFormat="false" ht="16" hidden="false" customHeight="false" outlineLevel="0" collapsed="false">
      <c r="AE983" s="42"/>
      <c r="AF983" s="0"/>
      <c r="AG983" s="0"/>
      <c r="AH983" s="0"/>
      <c r="AI983" s="0"/>
      <c r="AJ983" s="0"/>
      <c r="AK983" s="0"/>
      <c r="AL983" s="0"/>
      <c r="AM983" s="0" t="e">
        <f aca="false">(AL983-AL982)/AL983*100</f>
        <v>#DIV/0!</v>
      </c>
      <c r="AN983" s="0" t="e">
        <f aca="false">(AK983-AK982)/AK983*100</f>
        <v>#DIV/0!</v>
      </c>
      <c r="AO983" s="0"/>
      <c r="AP983" s="0"/>
      <c r="AQ983" s="0"/>
      <c r="AR983" s="0"/>
      <c r="AS983" s="0"/>
      <c r="AT983" s="38"/>
      <c r="AU983" s="38"/>
      <c r="AV983" s="38"/>
      <c r="AW983" s="38"/>
      <c r="AX983" s="38"/>
    </row>
    <row r="984" customFormat="false" ht="16" hidden="false" customHeight="false" outlineLevel="0" collapsed="false">
      <c r="AE984" s="42"/>
      <c r="AF984" s="0"/>
      <c r="AG984" s="0"/>
      <c r="AH984" s="0"/>
      <c r="AI984" s="0"/>
      <c r="AJ984" s="0"/>
      <c r="AK984" s="0"/>
      <c r="AL984" s="0"/>
      <c r="AM984" s="0" t="e">
        <f aca="false">(AL984-AL983)/AL984*100</f>
        <v>#DIV/0!</v>
      </c>
      <c r="AN984" s="0" t="e">
        <f aca="false">(AK984-AK983)/AK984*100</f>
        <v>#DIV/0!</v>
      </c>
      <c r="AO984" s="0"/>
      <c r="AP984" s="0"/>
      <c r="AQ984" s="0"/>
      <c r="AR984" s="0"/>
      <c r="AS984" s="0"/>
      <c r="AT984" s="38"/>
      <c r="AU984" s="38"/>
      <c r="AV984" s="38"/>
      <c r="AW984" s="38"/>
      <c r="AX984" s="38"/>
    </row>
    <row r="985" customFormat="false" ht="16" hidden="false" customHeight="false" outlineLevel="0" collapsed="false">
      <c r="AE985" s="42"/>
      <c r="AF985" s="0"/>
      <c r="AG985" s="0"/>
      <c r="AH985" s="0"/>
      <c r="AI985" s="0"/>
      <c r="AJ985" s="0"/>
      <c r="AK985" s="0"/>
      <c r="AL985" s="0"/>
      <c r="AM985" s="0" t="e">
        <f aca="false">(AL985-AL984)/AL985*100</f>
        <v>#DIV/0!</v>
      </c>
      <c r="AN985" s="0" t="e">
        <f aca="false">(AK985-AK984)/AK985*100</f>
        <v>#DIV/0!</v>
      </c>
      <c r="AO985" s="0"/>
      <c r="AP985" s="0"/>
      <c r="AQ985" s="0"/>
      <c r="AR985" s="0"/>
      <c r="AS985" s="0"/>
      <c r="AT985" s="38"/>
      <c r="AU985" s="38"/>
      <c r="AV985" s="38"/>
      <c r="AW985" s="38"/>
      <c r="AX985" s="38"/>
    </row>
    <row r="986" customFormat="false" ht="16" hidden="false" customHeight="false" outlineLevel="0" collapsed="false">
      <c r="AE986" s="42"/>
      <c r="AF986" s="0"/>
      <c r="AG986" s="0"/>
      <c r="AH986" s="0"/>
      <c r="AI986" s="0"/>
      <c r="AJ986" s="0"/>
      <c r="AK986" s="0"/>
      <c r="AL986" s="0"/>
      <c r="AM986" s="0" t="e">
        <f aca="false">(AL986-AL985)/AL986*100</f>
        <v>#DIV/0!</v>
      </c>
      <c r="AN986" s="0" t="e">
        <f aca="false">(AK986-AK985)/AK986*100</f>
        <v>#DIV/0!</v>
      </c>
      <c r="AO986" s="0"/>
      <c r="AP986" s="0"/>
      <c r="AQ986" s="0"/>
      <c r="AR986" s="0"/>
      <c r="AS986" s="0"/>
      <c r="AT986" s="38"/>
      <c r="AU986" s="38"/>
      <c r="AV986" s="38"/>
      <c r="AW986" s="38"/>
      <c r="AX986" s="38"/>
    </row>
    <row r="987" customFormat="false" ht="16" hidden="false" customHeight="false" outlineLevel="0" collapsed="false">
      <c r="AE987" s="42"/>
      <c r="AF987" s="0"/>
      <c r="AG987" s="0"/>
      <c r="AH987" s="0"/>
      <c r="AI987" s="0"/>
      <c r="AJ987" s="0"/>
      <c r="AK987" s="0"/>
      <c r="AL987" s="0"/>
      <c r="AM987" s="0" t="e">
        <f aca="false">(AL987-AL986)/AL987*100</f>
        <v>#DIV/0!</v>
      </c>
      <c r="AN987" s="0" t="e">
        <f aca="false">(AK987-AK986)/AK987*100</f>
        <v>#DIV/0!</v>
      </c>
      <c r="AO987" s="0"/>
      <c r="AP987" s="0"/>
      <c r="AQ987" s="0"/>
      <c r="AR987" s="0"/>
      <c r="AS987" s="0"/>
      <c r="AT987" s="38"/>
      <c r="AU987" s="38"/>
      <c r="AV987" s="38"/>
      <c r="AW987" s="38"/>
      <c r="AX987" s="38"/>
    </row>
    <row r="988" customFormat="false" ht="16" hidden="false" customHeight="false" outlineLevel="0" collapsed="false">
      <c r="AE988" s="42"/>
      <c r="AF988" s="0"/>
      <c r="AG988" s="0"/>
      <c r="AH988" s="0"/>
      <c r="AI988" s="0"/>
      <c r="AJ988" s="0"/>
      <c r="AK988" s="0"/>
      <c r="AL988" s="0"/>
      <c r="AM988" s="0" t="e">
        <f aca="false">(AL988-AL987)/AL988*100</f>
        <v>#DIV/0!</v>
      </c>
      <c r="AN988" s="0" t="e">
        <f aca="false">(AK988-AK987)/AK988*100</f>
        <v>#DIV/0!</v>
      </c>
      <c r="AO988" s="0"/>
      <c r="AP988" s="0"/>
      <c r="AQ988" s="0"/>
      <c r="AR988" s="0"/>
      <c r="AS988" s="0"/>
      <c r="AT988" s="38"/>
      <c r="AU988" s="38"/>
      <c r="AV988" s="38"/>
      <c r="AW988" s="38"/>
      <c r="AX988" s="38"/>
    </row>
    <row r="989" customFormat="false" ht="16" hidden="false" customHeight="false" outlineLevel="0" collapsed="false">
      <c r="AE989" s="42"/>
      <c r="AF989" s="0"/>
      <c r="AG989" s="0"/>
      <c r="AH989" s="0"/>
      <c r="AI989" s="0"/>
      <c r="AJ989" s="0"/>
      <c r="AK989" s="0"/>
      <c r="AL989" s="0"/>
      <c r="AM989" s="0" t="e">
        <f aca="false">(AL989-AL988)/AL989*100</f>
        <v>#DIV/0!</v>
      </c>
      <c r="AN989" s="0" t="e">
        <f aca="false">(AK989-AK988)/AK989*100</f>
        <v>#DIV/0!</v>
      </c>
      <c r="AO989" s="0"/>
      <c r="AP989" s="0"/>
      <c r="AQ989" s="0"/>
      <c r="AR989" s="0"/>
      <c r="AS989" s="0"/>
      <c r="AT989" s="38"/>
      <c r="AU989" s="38"/>
      <c r="AV989" s="38"/>
      <c r="AW989" s="38"/>
      <c r="AX989" s="38"/>
    </row>
    <row r="990" customFormat="false" ht="16" hidden="false" customHeight="false" outlineLevel="0" collapsed="false">
      <c r="AE990" s="42"/>
      <c r="AF990" s="0"/>
      <c r="AG990" s="0"/>
      <c r="AH990" s="0"/>
      <c r="AI990" s="0"/>
      <c r="AJ990" s="0"/>
      <c r="AK990" s="0"/>
      <c r="AL990" s="0"/>
      <c r="AM990" s="0" t="e">
        <f aca="false">(AL990-AL989)/AL990*100</f>
        <v>#DIV/0!</v>
      </c>
      <c r="AN990" s="0" t="e">
        <f aca="false">(AK990-AK989)/AK990*100</f>
        <v>#DIV/0!</v>
      </c>
      <c r="AO990" s="0"/>
      <c r="AP990" s="0"/>
      <c r="AQ990" s="0"/>
      <c r="AR990" s="0"/>
      <c r="AS990" s="0"/>
      <c r="AT990" s="38"/>
      <c r="AU990" s="38"/>
      <c r="AV990" s="38"/>
      <c r="AW990" s="38"/>
      <c r="AX990" s="38"/>
    </row>
    <row r="991" customFormat="false" ht="16" hidden="false" customHeight="false" outlineLevel="0" collapsed="false">
      <c r="AE991" s="42"/>
      <c r="AF991" s="0"/>
      <c r="AG991" s="0"/>
      <c r="AH991" s="0"/>
      <c r="AI991" s="0"/>
      <c r="AJ991" s="0"/>
      <c r="AK991" s="0"/>
      <c r="AL991" s="0"/>
      <c r="AM991" s="0" t="e">
        <f aca="false">(AL991-AL990)/AL991*100</f>
        <v>#DIV/0!</v>
      </c>
      <c r="AN991" s="0" t="e">
        <f aca="false">(AK991-AK990)/AK991*100</f>
        <v>#DIV/0!</v>
      </c>
      <c r="AO991" s="0"/>
      <c r="AP991" s="0"/>
      <c r="AQ991" s="0"/>
      <c r="AR991" s="0"/>
      <c r="AS991" s="0"/>
      <c r="AT991" s="38"/>
      <c r="AU991" s="38"/>
      <c r="AV991" s="38"/>
      <c r="AW991" s="38"/>
      <c r="AX991" s="38"/>
    </row>
    <row r="992" customFormat="false" ht="16" hidden="false" customHeight="false" outlineLevel="0" collapsed="false">
      <c r="AE992" s="42"/>
      <c r="AF992" s="0"/>
      <c r="AG992" s="0"/>
      <c r="AH992" s="0"/>
      <c r="AI992" s="0"/>
      <c r="AJ992" s="0"/>
      <c r="AK992" s="0"/>
      <c r="AL992" s="0"/>
      <c r="AM992" s="0" t="e">
        <f aca="false">(AL992-AL991)/AL992*100</f>
        <v>#DIV/0!</v>
      </c>
      <c r="AN992" s="0" t="e">
        <f aca="false">(AK992-AK991)/AK992*100</f>
        <v>#DIV/0!</v>
      </c>
      <c r="AO992" s="0"/>
      <c r="AP992" s="0"/>
      <c r="AQ992" s="0"/>
      <c r="AR992" s="0"/>
      <c r="AS992" s="0"/>
      <c r="AT992" s="38"/>
      <c r="AU992" s="38"/>
      <c r="AV992" s="38"/>
      <c r="AW992" s="38"/>
      <c r="AX992" s="38"/>
    </row>
    <row r="993" customFormat="false" ht="16" hidden="false" customHeight="false" outlineLevel="0" collapsed="false">
      <c r="AE993" s="42"/>
      <c r="AF993" s="0"/>
      <c r="AG993" s="0"/>
      <c r="AH993" s="0"/>
      <c r="AI993" s="0"/>
      <c r="AJ993" s="0"/>
      <c r="AK993" s="0"/>
      <c r="AL993" s="0"/>
      <c r="AM993" s="0" t="e">
        <f aca="false">(AL993-AL992)/AL993*100</f>
        <v>#DIV/0!</v>
      </c>
      <c r="AN993" s="0" t="e">
        <f aca="false">(AK993-AK992)/AK993*100</f>
        <v>#DIV/0!</v>
      </c>
      <c r="AO993" s="0"/>
      <c r="AP993" s="0"/>
      <c r="AQ993" s="0"/>
      <c r="AR993" s="0"/>
      <c r="AS993" s="0"/>
      <c r="AT993" s="38"/>
      <c r="AU993" s="38"/>
      <c r="AV993" s="38"/>
      <c r="AW993" s="38"/>
      <c r="AX993" s="38"/>
    </row>
    <row r="994" customFormat="false" ht="16" hidden="false" customHeight="false" outlineLevel="0" collapsed="false">
      <c r="AE994" s="42"/>
      <c r="AF994" s="0"/>
      <c r="AG994" s="0"/>
      <c r="AH994" s="0"/>
      <c r="AI994" s="0"/>
      <c r="AJ994" s="0"/>
      <c r="AK994" s="0"/>
      <c r="AL994" s="0"/>
      <c r="AM994" s="0" t="e">
        <f aca="false">(AL994-AL993)/AL994*100</f>
        <v>#DIV/0!</v>
      </c>
      <c r="AN994" s="0" t="e">
        <f aca="false">(AK994-AK993)/AK994*100</f>
        <v>#DIV/0!</v>
      </c>
      <c r="AO994" s="0"/>
      <c r="AP994" s="0"/>
      <c r="AQ994" s="0"/>
      <c r="AR994" s="0"/>
      <c r="AS994" s="0"/>
      <c r="AT994" s="38"/>
      <c r="AU994" s="38"/>
      <c r="AV994" s="38"/>
      <c r="AW994" s="38"/>
      <c r="AX994" s="38"/>
    </row>
    <row r="995" customFormat="false" ht="16" hidden="false" customHeight="false" outlineLevel="0" collapsed="false">
      <c r="AE995" s="42"/>
      <c r="AF995" s="0"/>
      <c r="AG995" s="0"/>
      <c r="AH995" s="0"/>
      <c r="AI995" s="0"/>
      <c r="AJ995" s="0"/>
      <c r="AK995" s="0"/>
      <c r="AL995" s="0"/>
      <c r="AM995" s="0" t="e">
        <f aca="false">(AL995-AL994)/AL995*100</f>
        <v>#DIV/0!</v>
      </c>
      <c r="AN995" s="0" t="e">
        <f aca="false">(AK995-AK994)/AK995*100</f>
        <v>#DIV/0!</v>
      </c>
      <c r="AO995" s="0"/>
      <c r="AP995" s="0"/>
      <c r="AQ995" s="0"/>
      <c r="AR995" s="0"/>
      <c r="AS995" s="0"/>
      <c r="AT995" s="38"/>
      <c r="AU995" s="38"/>
      <c r="AV995" s="38"/>
      <c r="AW995" s="38"/>
      <c r="AX995" s="38"/>
    </row>
    <row r="996" customFormat="false" ht="16" hidden="false" customHeight="false" outlineLevel="0" collapsed="false">
      <c r="AE996" s="42"/>
      <c r="AF996" s="0"/>
      <c r="AG996" s="0"/>
      <c r="AH996" s="0"/>
      <c r="AI996" s="0"/>
      <c r="AJ996" s="0"/>
      <c r="AK996" s="0"/>
      <c r="AL996" s="0"/>
      <c r="AM996" s="0" t="e">
        <f aca="false">(AL996-AL995)/AL996*100</f>
        <v>#DIV/0!</v>
      </c>
      <c r="AN996" s="0" t="e">
        <f aca="false">(AK996-AK995)/AK996*100</f>
        <v>#DIV/0!</v>
      </c>
      <c r="AO996" s="0"/>
      <c r="AP996" s="0"/>
      <c r="AQ996" s="0"/>
      <c r="AR996" s="0"/>
      <c r="AS996" s="0"/>
      <c r="AT996" s="38"/>
      <c r="AU996" s="38"/>
      <c r="AV996" s="38"/>
      <c r="AW996" s="38"/>
      <c r="AX996" s="38"/>
    </row>
    <row r="997" customFormat="false" ht="16" hidden="false" customHeight="false" outlineLevel="0" collapsed="false">
      <c r="AE997" s="42"/>
      <c r="AF997" s="0"/>
      <c r="AG997" s="0"/>
      <c r="AH997" s="0"/>
      <c r="AI997" s="0"/>
      <c r="AJ997" s="0"/>
      <c r="AK997" s="0"/>
      <c r="AL997" s="0"/>
      <c r="AM997" s="0" t="e">
        <f aca="false">(AL997-AL996)/AL997*100</f>
        <v>#DIV/0!</v>
      </c>
      <c r="AN997" s="0" t="e">
        <f aca="false">(AK997-AK996)/AK997*100</f>
        <v>#DIV/0!</v>
      </c>
      <c r="AO997" s="0"/>
      <c r="AP997" s="0"/>
      <c r="AQ997" s="0"/>
      <c r="AR997" s="0"/>
      <c r="AS997" s="0"/>
      <c r="AT997" s="38"/>
      <c r="AU997" s="38"/>
      <c r="AV997" s="38"/>
      <c r="AW997" s="38"/>
      <c r="AX997" s="38"/>
    </row>
    <row r="998" customFormat="false" ht="16" hidden="false" customHeight="false" outlineLevel="0" collapsed="false">
      <c r="AE998" s="42"/>
      <c r="AF998" s="0"/>
      <c r="AG998" s="0"/>
      <c r="AH998" s="0"/>
      <c r="AI998" s="0"/>
      <c r="AJ998" s="0"/>
      <c r="AK998" s="0"/>
      <c r="AL998" s="0"/>
      <c r="AM998" s="0" t="e">
        <f aca="false">(AL998-AL997)/AL998*100</f>
        <v>#DIV/0!</v>
      </c>
      <c r="AN998" s="0" t="e">
        <f aca="false">(AK998-AK997)/AK998*100</f>
        <v>#DIV/0!</v>
      </c>
      <c r="AO998" s="0"/>
      <c r="AP998" s="0"/>
      <c r="AQ998" s="0"/>
      <c r="AR998" s="0"/>
      <c r="AS998" s="0"/>
      <c r="AT998" s="38"/>
      <c r="AU998" s="38"/>
      <c r="AV998" s="38"/>
      <c r="AW998" s="38"/>
      <c r="AX998" s="38"/>
    </row>
    <row r="999" customFormat="false" ht="16" hidden="false" customHeight="false" outlineLevel="0" collapsed="false">
      <c r="AE999" s="42"/>
      <c r="AF999" s="0"/>
      <c r="AG999" s="0"/>
      <c r="AH999" s="0"/>
      <c r="AI999" s="0"/>
      <c r="AJ999" s="0"/>
      <c r="AK999" s="0"/>
      <c r="AL999" s="0"/>
      <c r="AM999" s="0" t="e">
        <f aca="false">(AL999-AL998)/AL999*100</f>
        <v>#DIV/0!</v>
      </c>
      <c r="AN999" s="0" t="e">
        <f aca="false">(AK999-AK998)/AK999*100</f>
        <v>#DIV/0!</v>
      </c>
      <c r="AO999" s="0"/>
      <c r="AP999" s="0"/>
      <c r="AQ999" s="0"/>
      <c r="AR999" s="0"/>
      <c r="AS999" s="0"/>
      <c r="AT999" s="38"/>
      <c r="AU999" s="38"/>
      <c r="AV999" s="38"/>
      <c r="AW999" s="38"/>
      <c r="AX999" s="38"/>
    </row>
    <row r="1000" customFormat="false" ht="16" hidden="false" customHeight="false" outlineLevel="0" collapsed="false">
      <c r="AE1000" s="42"/>
      <c r="AF1000" s="0"/>
      <c r="AG1000" s="0"/>
      <c r="AH1000" s="0"/>
      <c r="AI1000" s="0"/>
      <c r="AJ1000" s="0"/>
      <c r="AK1000" s="0"/>
      <c r="AL1000" s="0"/>
      <c r="AM1000" s="0" t="e">
        <f aca="false">(AL1000-AL999)/AL1000*100</f>
        <v>#DIV/0!</v>
      </c>
      <c r="AN1000" s="0" t="e">
        <f aca="false">(AK1000-AK999)/AK1000*100</f>
        <v>#DIV/0!</v>
      </c>
      <c r="AO1000" s="0"/>
      <c r="AP1000" s="0"/>
      <c r="AQ1000" s="0"/>
      <c r="AR1000" s="0"/>
      <c r="AS1000" s="0"/>
      <c r="AT1000" s="38"/>
      <c r="AU1000" s="38"/>
      <c r="AV1000" s="38"/>
      <c r="AW1000" s="38"/>
      <c r="AX1000" s="38"/>
    </row>
    <row r="1001" customFormat="false" ht="16" hidden="false" customHeight="false" outlineLevel="0" collapsed="false">
      <c r="AE1001" s="42"/>
      <c r="AF1001" s="0"/>
      <c r="AG1001" s="0"/>
      <c r="AH1001" s="0"/>
      <c r="AI1001" s="0"/>
      <c r="AJ1001" s="0"/>
      <c r="AK1001" s="0"/>
      <c r="AL1001" s="0"/>
      <c r="AM1001" s="0" t="e">
        <f aca="false">(AL1001-AL1000)/AL1001*100</f>
        <v>#DIV/0!</v>
      </c>
      <c r="AN1001" s="0" t="e">
        <f aca="false">(AK1001-AK1000)/AK1001*100</f>
        <v>#DIV/0!</v>
      </c>
      <c r="AO1001" s="0"/>
      <c r="AP1001" s="0"/>
      <c r="AQ1001" s="0"/>
      <c r="AR1001" s="0"/>
      <c r="AS1001" s="0"/>
      <c r="AT1001" s="38"/>
      <c r="AU1001" s="38"/>
      <c r="AV1001" s="38"/>
      <c r="AW1001" s="38"/>
      <c r="AX1001" s="38"/>
    </row>
    <row r="1002" customFormat="false" ht="16" hidden="false" customHeight="false" outlineLevel="0" collapsed="false">
      <c r="AE1002" s="42"/>
      <c r="AF1002" s="0"/>
      <c r="AG1002" s="0"/>
      <c r="AH1002" s="0"/>
      <c r="AI1002" s="0"/>
      <c r="AJ1002" s="0"/>
      <c r="AK1002" s="0"/>
      <c r="AL1002" s="0"/>
      <c r="AM1002" s="0" t="e">
        <f aca="false">(AL1002-AL1001)/AL1002*100</f>
        <v>#DIV/0!</v>
      </c>
      <c r="AN1002" s="0" t="e">
        <f aca="false">(AK1002-AK1001)/AK1002*100</f>
        <v>#DIV/0!</v>
      </c>
      <c r="AO1002" s="0"/>
      <c r="AP1002" s="0"/>
      <c r="AQ1002" s="0"/>
      <c r="AR1002" s="0"/>
      <c r="AS1002" s="0"/>
      <c r="AT1002" s="38"/>
      <c r="AU1002" s="38"/>
      <c r="AV1002" s="38"/>
      <c r="AW1002" s="38"/>
      <c r="AX1002" s="38"/>
    </row>
    <row r="1003" customFormat="false" ht="16" hidden="false" customHeight="false" outlineLevel="0" collapsed="false">
      <c r="AE1003" s="42"/>
      <c r="AF1003" s="0"/>
      <c r="AG1003" s="0"/>
      <c r="AH1003" s="0"/>
      <c r="AI1003" s="0"/>
      <c r="AJ1003" s="0"/>
      <c r="AK1003" s="0"/>
      <c r="AL1003" s="0"/>
      <c r="AM1003" s="0" t="e">
        <f aca="false">(AL1003-AL1002)/AL1003*100</f>
        <v>#DIV/0!</v>
      </c>
      <c r="AN1003" s="0" t="e">
        <f aca="false">(AK1003-AK1002)/AK1003*100</f>
        <v>#DIV/0!</v>
      </c>
      <c r="AO1003" s="0"/>
      <c r="AP1003" s="0"/>
      <c r="AQ1003" s="0"/>
      <c r="AR1003" s="0"/>
      <c r="AS1003" s="0"/>
      <c r="AT1003" s="38"/>
      <c r="AU1003" s="38"/>
      <c r="AV1003" s="38"/>
      <c r="AW1003" s="38"/>
      <c r="AX1003" s="38"/>
    </row>
    <row r="1004" customFormat="false" ht="16" hidden="false" customHeight="false" outlineLevel="0" collapsed="false">
      <c r="AE1004" s="42"/>
      <c r="AF1004" s="0"/>
      <c r="AG1004" s="0"/>
      <c r="AH1004" s="0"/>
      <c r="AI1004" s="0"/>
      <c r="AJ1004" s="0"/>
      <c r="AK1004" s="0"/>
      <c r="AL1004" s="0"/>
      <c r="AM1004" s="0" t="e">
        <f aca="false">(AL1004-AL1003)/AL1004*100</f>
        <v>#DIV/0!</v>
      </c>
      <c r="AN1004" s="0" t="e">
        <f aca="false">(AK1004-AK1003)/AK1004*100</f>
        <v>#DIV/0!</v>
      </c>
      <c r="AO1004" s="0"/>
      <c r="AP1004" s="0"/>
      <c r="AQ1004" s="0"/>
      <c r="AR1004" s="0"/>
      <c r="AS1004" s="0"/>
      <c r="AT1004" s="38"/>
      <c r="AU1004" s="38"/>
      <c r="AV1004" s="38"/>
      <c r="AW1004" s="38"/>
      <c r="AX1004" s="38"/>
    </row>
    <row r="1005" customFormat="false" ht="16" hidden="false" customHeight="false" outlineLevel="0" collapsed="false">
      <c r="AE1005" s="42"/>
      <c r="AF1005" s="0"/>
      <c r="AG1005" s="0"/>
      <c r="AH1005" s="0"/>
      <c r="AI1005" s="0"/>
      <c r="AJ1005" s="0"/>
      <c r="AK1005" s="0"/>
      <c r="AL1005" s="0"/>
      <c r="AM1005" s="0" t="e">
        <f aca="false">(AL1005-AL1004)/AL1005*100</f>
        <v>#DIV/0!</v>
      </c>
      <c r="AN1005" s="0" t="e">
        <f aca="false">(AK1005-AK1004)/AK1005*100</f>
        <v>#DIV/0!</v>
      </c>
      <c r="AO1005" s="0"/>
      <c r="AP1005" s="0"/>
      <c r="AQ1005" s="0"/>
      <c r="AR1005" s="0"/>
      <c r="AS1005" s="0"/>
      <c r="AT1005" s="38"/>
      <c r="AU1005" s="38"/>
      <c r="AV1005" s="38"/>
      <c r="AW1005" s="38"/>
      <c r="AX1005" s="38"/>
    </row>
    <row r="1006" customFormat="false" ht="16" hidden="false" customHeight="false" outlineLevel="0" collapsed="false">
      <c r="AE1006" s="42"/>
      <c r="AF1006" s="0"/>
      <c r="AG1006" s="0"/>
      <c r="AH1006" s="0"/>
      <c r="AI1006" s="0"/>
      <c r="AJ1006" s="0"/>
      <c r="AK1006" s="0"/>
      <c r="AL1006" s="0"/>
      <c r="AM1006" s="0" t="e">
        <f aca="false">(AL1006-AL1005)/AL1006*100</f>
        <v>#DIV/0!</v>
      </c>
      <c r="AN1006" s="0" t="e">
        <f aca="false">(AK1006-AK1005)/AK1006*100</f>
        <v>#DIV/0!</v>
      </c>
      <c r="AO1006" s="0"/>
      <c r="AP1006" s="0"/>
      <c r="AQ1006" s="0"/>
      <c r="AR1006" s="0"/>
      <c r="AS1006" s="0"/>
      <c r="AT1006" s="38"/>
      <c r="AU1006" s="38"/>
      <c r="AV1006" s="38"/>
      <c r="AW1006" s="38"/>
      <c r="AX1006" s="38"/>
    </row>
    <row r="1007" customFormat="false" ht="16" hidden="false" customHeight="false" outlineLevel="0" collapsed="false">
      <c r="AE1007" s="42"/>
      <c r="AF1007" s="0"/>
      <c r="AG1007" s="0"/>
      <c r="AH1007" s="0"/>
      <c r="AI1007" s="0"/>
      <c r="AJ1007" s="0"/>
      <c r="AK1007" s="0"/>
      <c r="AL1007" s="0"/>
      <c r="AM1007" s="0" t="e">
        <f aca="false">(AL1007-AL1006)/AL1007*100</f>
        <v>#DIV/0!</v>
      </c>
      <c r="AN1007" s="0" t="e">
        <f aca="false">(AK1007-AK1006)/AK1007*100</f>
        <v>#DIV/0!</v>
      </c>
      <c r="AO1007" s="0"/>
      <c r="AP1007" s="0"/>
      <c r="AQ1007" s="0"/>
      <c r="AR1007" s="0"/>
      <c r="AS1007" s="0"/>
      <c r="AT1007" s="38"/>
      <c r="AU1007" s="38"/>
      <c r="AV1007" s="38"/>
      <c r="AW1007" s="38"/>
      <c r="AX1007" s="38"/>
    </row>
    <row r="1008" customFormat="false" ht="16" hidden="false" customHeight="false" outlineLevel="0" collapsed="false">
      <c r="AE1008" s="42"/>
      <c r="AF1008" s="0"/>
      <c r="AG1008" s="0"/>
      <c r="AH1008" s="0"/>
      <c r="AI1008" s="0"/>
      <c r="AJ1008" s="0"/>
      <c r="AK1008" s="0"/>
      <c r="AL1008" s="0"/>
      <c r="AM1008" s="0" t="e">
        <f aca="false">(AL1008-AL1007)/AL1008*100</f>
        <v>#DIV/0!</v>
      </c>
      <c r="AN1008" s="0" t="e">
        <f aca="false">(AK1008-AK1007)/AK1008*100</f>
        <v>#DIV/0!</v>
      </c>
      <c r="AO1008" s="0"/>
      <c r="AP1008" s="0"/>
      <c r="AQ1008" s="0"/>
      <c r="AR1008" s="0"/>
      <c r="AS1008" s="0"/>
      <c r="AT1008" s="38"/>
      <c r="AU1008" s="38"/>
      <c r="AV1008" s="38"/>
      <c r="AW1008" s="38"/>
      <c r="AX1008" s="38"/>
    </row>
    <row r="1009" customFormat="false" ht="16" hidden="false" customHeight="false" outlineLevel="0" collapsed="false">
      <c r="AE1009" s="42"/>
      <c r="AF1009" s="0"/>
      <c r="AG1009" s="0"/>
      <c r="AH1009" s="0"/>
      <c r="AI1009" s="0"/>
      <c r="AJ1009" s="0"/>
      <c r="AK1009" s="0"/>
      <c r="AL1009" s="0"/>
      <c r="AM1009" s="0" t="e">
        <f aca="false">(AL1009-AL1008)/AL1009*100</f>
        <v>#DIV/0!</v>
      </c>
      <c r="AN1009" s="0" t="e">
        <f aca="false">(AK1009-AK1008)/AK1009*100</f>
        <v>#DIV/0!</v>
      </c>
      <c r="AO1009" s="0"/>
      <c r="AP1009" s="0"/>
      <c r="AQ1009" s="0"/>
      <c r="AR1009" s="0"/>
      <c r="AS1009" s="0"/>
      <c r="AT1009" s="38"/>
      <c r="AU1009" s="38"/>
      <c r="AV1009" s="38"/>
      <c r="AW1009" s="38"/>
      <c r="AX1009" s="38"/>
    </row>
    <row r="1010" customFormat="false" ht="16" hidden="false" customHeight="false" outlineLevel="0" collapsed="false">
      <c r="AE1010" s="42"/>
      <c r="AF1010" s="0"/>
      <c r="AG1010" s="0"/>
      <c r="AH1010" s="0"/>
      <c r="AI1010" s="0"/>
      <c r="AJ1010" s="0"/>
      <c r="AK1010" s="0"/>
      <c r="AL1010" s="0"/>
      <c r="AM1010" s="0" t="e">
        <f aca="false">(AL1010-AL1009)/AL1010*100</f>
        <v>#DIV/0!</v>
      </c>
      <c r="AN1010" s="0" t="e">
        <f aca="false">(AK1010-AK1009)/AK1010*100</f>
        <v>#DIV/0!</v>
      </c>
      <c r="AO1010" s="0"/>
      <c r="AP1010" s="0"/>
      <c r="AQ1010" s="0"/>
      <c r="AR1010" s="0"/>
      <c r="AS1010" s="0"/>
      <c r="AT1010" s="38"/>
      <c r="AU1010" s="38"/>
      <c r="AV1010" s="38"/>
      <c r="AW1010" s="38"/>
      <c r="AX1010" s="38"/>
    </row>
    <row r="1011" customFormat="false" ht="16" hidden="false" customHeight="false" outlineLevel="0" collapsed="false">
      <c r="AE1011" s="42"/>
      <c r="AF1011" s="0"/>
      <c r="AG1011" s="0"/>
      <c r="AH1011" s="0"/>
      <c r="AI1011" s="0"/>
      <c r="AJ1011" s="0"/>
      <c r="AK1011" s="0"/>
      <c r="AL1011" s="0"/>
      <c r="AM1011" s="0" t="e">
        <f aca="false">(AL1011-AL1010)/AL1011*100</f>
        <v>#DIV/0!</v>
      </c>
      <c r="AN1011" s="0" t="e">
        <f aca="false">(AK1011-AK1010)/AK1011*100</f>
        <v>#DIV/0!</v>
      </c>
      <c r="AO1011" s="0"/>
      <c r="AP1011" s="0"/>
      <c r="AQ1011" s="0"/>
      <c r="AR1011" s="0"/>
      <c r="AS1011" s="0"/>
      <c r="AT1011" s="38"/>
      <c r="AU1011" s="38"/>
      <c r="AV1011" s="38"/>
      <c r="AW1011" s="38"/>
      <c r="AX1011" s="38"/>
    </row>
    <row r="1012" customFormat="false" ht="16" hidden="false" customHeight="false" outlineLevel="0" collapsed="false">
      <c r="AE1012" s="42"/>
      <c r="AF1012" s="0"/>
      <c r="AG1012" s="0"/>
      <c r="AH1012" s="0"/>
      <c r="AI1012" s="0"/>
      <c r="AJ1012" s="0"/>
      <c r="AK1012" s="0"/>
      <c r="AL1012" s="0"/>
      <c r="AM1012" s="0" t="e">
        <f aca="false">(AL1012-AL1011)/AL1012*100</f>
        <v>#DIV/0!</v>
      </c>
      <c r="AN1012" s="0" t="e">
        <f aca="false">(AK1012-AK1011)/AK1012*100</f>
        <v>#DIV/0!</v>
      </c>
      <c r="AO1012" s="0"/>
      <c r="AP1012" s="0"/>
      <c r="AQ1012" s="0"/>
      <c r="AR1012" s="0"/>
      <c r="AS1012" s="0"/>
      <c r="AT1012" s="38"/>
      <c r="AU1012" s="38"/>
      <c r="AV1012" s="38"/>
      <c r="AW1012" s="38"/>
      <c r="AX1012" s="38"/>
    </row>
    <row r="1013" customFormat="false" ht="16" hidden="false" customHeight="false" outlineLevel="0" collapsed="false">
      <c r="AE1013" s="42"/>
      <c r="AF1013" s="0"/>
      <c r="AG1013" s="0"/>
      <c r="AH1013" s="0"/>
      <c r="AI1013" s="0"/>
      <c r="AJ1013" s="0"/>
      <c r="AK1013" s="0"/>
      <c r="AL1013" s="0"/>
      <c r="AM1013" s="0" t="e">
        <f aca="false">(AL1013-AL1012)/AL1013*100</f>
        <v>#DIV/0!</v>
      </c>
      <c r="AN1013" s="0" t="e">
        <f aca="false">(AK1013-AK1012)/AK1013*100</f>
        <v>#DIV/0!</v>
      </c>
      <c r="AO1013" s="0"/>
      <c r="AP1013" s="0"/>
      <c r="AQ1013" s="0"/>
      <c r="AR1013" s="0"/>
      <c r="AS1013" s="0"/>
      <c r="AT1013" s="38"/>
      <c r="AU1013" s="38"/>
      <c r="AV1013" s="38"/>
      <c r="AW1013" s="38"/>
      <c r="AX1013" s="38"/>
    </row>
    <row r="1014" customFormat="false" ht="16" hidden="false" customHeight="false" outlineLevel="0" collapsed="false">
      <c r="AE1014" s="42"/>
      <c r="AF1014" s="0"/>
      <c r="AG1014" s="0"/>
      <c r="AH1014" s="0"/>
      <c r="AI1014" s="0"/>
      <c r="AJ1014" s="0"/>
      <c r="AK1014" s="0"/>
      <c r="AL1014" s="0"/>
      <c r="AM1014" s="0" t="e">
        <f aca="false">(AL1014-AL1013)/AL1014*100</f>
        <v>#DIV/0!</v>
      </c>
      <c r="AN1014" s="0" t="e">
        <f aca="false">(AK1014-AK1013)/AK1014*100</f>
        <v>#DIV/0!</v>
      </c>
      <c r="AO1014" s="0"/>
      <c r="AP1014" s="0"/>
      <c r="AQ1014" s="0"/>
      <c r="AR1014" s="0"/>
      <c r="AS1014" s="0"/>
      <c r="AT1014" s="38"/>
      <c r="AU1014" s="38"/>
    </row>
    <row r="1015" customFormat="false" ht="16" hidden="false" customHeight="false" outlineLevel="0" collapsed="false">
      <c r="AE1015" s="42"/>
      <c r="AF1015" s="0"/>
      <c r="AG1015" s="0"/>
      <c r="AH1015" s="0"/>
      <c r="AI1015" s="0"/>
      <c r="AJ1015" s="0"/>
      <c r="AK1015" s="0"/>
      <c r="AL1015" s="0"/>
      <c r="AM1015" s="0" t="e">
        <f aca="false">(AL1015-AL1014)/AL1015*100</f>
        <v>#DIV/0!</v>
      </c>
      <c r="AN1015" s="0" t="e">
        <f aca="false">(AK1015-AK1014)/AK1015*100</f>
        <v>#DIV/0!</v>
      </c>
      <c r="AO1015" s="0"/>
      <c r="AP1015" s="0"/>
      <c r="AQ1015" s="0"/>
      <c r="AR1015" s="0"/>
      <c r="AS1015" s="0"/>
      <c r="AT1015" s="38"/>
      <c r="AU1015" s="38"/>
    </row>
    <row r="1016" customFormat="false" ht="16" hidden="false" customHeight="false" outlineLevel="0" collapsed="false">
      <c r="AE1016" s="42"/>
      <c r="AF1016" s="0"/>
      <c r="AG1016" s="0"/>
      <c r="AH1016" s="0"/>
      <c r="AI1016" s="0"/>
      <c r="AJ1016" s="0"/>
      <c r="AK1016" s="0"/>
      <c r="AL1016" s="0"/>
      <c r="AM1016" s="0" t="e">
        <f aca="false">(AL1016-AL1015)/AL1016*100</f>
        <v>#DIV/0!</v>
      </c>
      <c r="AN1016" s="0" t="e">
        <f aca="false">(AK1016-AK1015)/AK1016*100</f>
        <v>#DIV/0!</v>
      </c>
      <c r="AO1016" s="0"/>
      <c r="AP1016" s="0"/>
      <c r="AQ1016" s="0"/>
      <c r="AR1016" s="0"/>
      <c r="AS1016" s="0"/>
      <c r="AT1016" s="38"/>
      <c r="AU1016" s="38"/>
    </row>
    <row r="1017" customFormat="false" ht="16" hidden="false" customHeight="false" outlineLevel="0" collapsed="false">
      <c r="AE1017" s="42"/>
      <c r="AF1017" s="0"/>
      <c r="AG1017" s="0"/>
      <c r="AH1017" s="0"/>
      <c r="AI1017" s="0"/>
      <c r="AJ1017" s="0"/>
      <c r="AK1017" s="0"/>
      <c r="AL1017" s="0"/>
      <c r="AM1017" s="0" t="e">
        <f aca="false">(AL1017-AL1016)/AL1017*100</f>
        <v>#DIV/0!</v>
      </c>
      <c r="AN1017" s="0" t="e">
        <f aca="false">(AK1017-AK1016)/AK1017*100</f>
        <v>#DIV/0!</v>
      </c>
      <c r="AO1017" s="0"/>
      <c r="AP1017" s="0"/>
      <c r="AQ1017" s="0"/>
      <c r="AR1017" s="0"/>
      <c r="AS1017" s="0"/>
      <c r="AT1017" s="38"/>
      <c r="AU1017" s="38"/>
    </row>
    <row r="1018" customFormat="false" ht="16" hidden="false" customHeight="false" outlineLevel="0" collapsed="false">
      <c r="AE1018" s="42"/>
      <c r="AF1018" s="0"/>
      <c r="AG1018" s="0"/>
      <c r="AH1018" s="0"/>
      <c r="AI1018" s="0"/>
      <c r="AJ1018" s="0"/>
      <c r="AK1018" s="0"/>
      <c r="AL1018" s="0"/>
      <c r="AM1018" s="0" t="e">
        <f aca="false">(AL1018-AL1017)/AL1018*100</f>
        <v>#DIV/0!</v>
      </c>
      <c r="AN1018" s="0" t="e">
        <f aca="false">(AK1018-AK1017)/AK1018*100</f>
        <v>#DIV/0!</v>
      </c>
      <c r="AO1018" s="0"/>
      <c r="AP1018" s="0"/>
      <c r="AQ1018" s="0"/>
      <c r="AR1018" s="0"/>
      <c r="AS1018" s="0"/>
      <c r="AT1018" s="38"/>
      <c r="AU1018" s="38"/>
    </row>
    <row r="1019" customFormat="false" ht="16" hidden="false" customHeight="false" outlineLevel="0" collapsed="false">
      <c r="AE1019" s="42"/>
      <c r="AF1019" s="0"/>
      <c r="AG1019" s="0"/>
      <c r="AH1019" s="0"/>
      <c r="AI1019" s="0"/>
      <c r="AJ1019" s="0"/>
      <c r="AK1019" s="0"/>
      <c r="AL1019" s="0"/>
      <c r="AM1019" s="0" t="e">
        <f aca="false">(AL1019-AL1018)/AL1019*100</f>
        <v>#DIV/0!</v>
      </c>
      <c r="AN1019" s="0" t="e">
        <f aca="false">(AK1019-AK1018)/AK1019*100</f>
        <v>#DIV/0!</v>
      </c>
      <c r="AO1019" s="0"/>
      <c r="AP1019" s="0"/>
      <c r="AQ1019" s="0"/>
      <c r="AR1019" s="0"/>
      <c r="AS1019" s="0"/>
      <c r="AT1019" s="38"/>
      <c r="AU1019" s="38"/>
    </row>
    <row r="1020" customFormat="false" ht="16" hidden="false" customHeight="false" outlineLevel="0" collapsed="false">
      <c r="AE1020" s="42"/>
      <c r="AF1020" s="0"/>
      <c r="AG1020" s="0"/>
      <c r="AH1020" s="0"/>
      <c r="AI1020" s="0"/>
      <c r="AJ1020" s="0"/>
      <c r="AK1020" s="0"/>
      <c r="AL1020" s="0"/>
      <c r="AM1020" s="0" t="e">
        <f aca="false">(AL1020-AL1019)/AL1020*100</f>
        <v>#DIV/0!</v>
      </c>
      <c r="AN1020" s="0" t="e">
        <f aca="false">(AK1020-AK1019)/AK1020*100</f>
        <v>#DIV/0!</v>
      </c>
      <c r="AO1020" s="0"/>
      <c r="AP1020" s="0"/>
      <c r="AQ1020" s="0"/>
      <c r="AR1020" s="0"/>
      <c r="AS1020" s="0"/>
      <c r="AT1020" s="38"/>
      <c r="AU1020" s="38"/>
    </row>
    <row r="1021" customFormat="false" ht="16" hidden="false" customHeight="false" outlineLevel="0" collapsed="false">
      <c r="AE1021" s="42"/>
      <c r="AF1021" s="0"/>
      <c r="AG1021" s="0"/>
      <c r="AH1021" s="0"/>
      <c r="AI1021" s="0"/>
      <c r="AJ1021" s="0"/>
      <c r="AK1021" s="0"/>
      <c r="AL1021" s="0"/>
      <c r="AM1021" s="0" t="e">
        <f aca="false">(AL1021-AL1020)/AL1021*100</f>
        <v>#DIV/0!</v>
      </c>
      <c r="AN1021" s="0" t="e">
        <f aca="false">(AK1021-AK1020)/AK1021*100</f>
        <v>#DIV/0!</v>
      </c>
      <c r="AO1021" s="0"/>
      <c r="AP1021" s="0"/>
      <c r="AQ1021" s="0"/>
      <c r="AR1021" s="0"/>
      <c r="AS1021" s="0"/>
      <c r="AT1021" s="38"/>
      <c r="AU1021" s="38"/>
    </row>
    <row r="1022" customFormat="false" ht="16" hidden="false" customHeight="false" outlineLevel="0" collapsed="false">
      <c r="AE1022" s="42"/>
      <c r="AF1022" s="0"/>
      <c r="AG1022" s="0"/>
      <c r="AH1022" s="0"/>
      <c r="AI1022" s="0"/>
      <c r="AJ1022" s="0"/>
      <c r="AK1022" s="0"/>
      <c r="AL1022" s="0"/>
      <c r="AM1022" s="0" t="e">
        <f aca="false">(AL1022-AL1021)/AL1022*100</f>
        <v>#DIV/0!</v>
      </c>
      <c r="AN1022" s="0" t="e">
        <f aca="false">(AK1022-AK1021)/AK1022*100</f>
        <v>#DIV/0!</v>
      </c>
      <c r="AO1022" s="0"/>
      <c r="AP1022" s="0"/>
      <c r="AQ1022" s="0"/>
      <c r="AR1022" s="0"/>
      <c r="AS1022" s="0"/>
      <c r="AT1022" s="38"/>
      <c r="AU1022" s="38"/>
    </row>
    <row r="1023" customFormat="false" ht="16" hidden="false" customHeight="false" outlineLevel="0" collapsed="false">
      <c r="AE1023" s="42"/>
      <c r="AF1023" s="0"/>
      <c r="AG1023" s="0"/>
      <c r="AH1023" s="0"/>
      <c r="AI1023" s="0"/>
      <c r="AJ1023" s="0"/>
      <c r="AK1023" s="0"/>
      <c r="AL1023" s="0"/>
      <c r="AM1023" s="0" t="e">
        <f aca="false">(AL1023-AL1022)/AL1023*100</f>
        <v>#DIV/0!</v>
      </c>
      <c r="AN1023" s="0" t="e">
        <f aca="false">(AK1023-AK1022)/AK1023*100</f>
        <v>#DIV/0!</v>
      </c>
      <c r="AO1023" s="0"/>
      <c r="AP1023" s="0"/>
      <c r="AQ1023" s="0"/>
      <c r="AR1023" s="0"/>
      <c r="AS1023" s="0"/>
      <c r="AT1023" s="38"/>
      <c r="AU1023" s="38"/>
    </row>
    <row r="1024" customFormat="false" ht="16" hidden="false" customHeight="false" outlineLevel="0" collapsed="false">
      <c r="AE1024" s="42"/>
      <c r="AF1024" s="0"/>
      <c r="AG1024" s="0"/>
      <c r="AH1024" s="0"/>
      <c r="AI1024" s="0"/>
      <c r="AJ1024" s="0"/>
      <c r="AK1024" s="0"/>
      <c r="AL1024" s="0"/>
      <c r="AM1024" s="0" t="e">
        <f aca="false">(AL1024-AL1023)/AL1024*100</f>
        <v>#DIV/0!</v>
      </c>
      <c r="AN1024" s="0" t="e">
        <f aca="false">(AK1024-AK1023)/AK1024*100</f>
        <v>#DIV/0!</v>
      </c>
      <c r="AO1024" s="0"/>
      <c r="AP1024" s="0"/>
      <c r="AQ1024" s="0"/>
      <c r="AR1024" s="0"/>
      <c r="AS1024" s="0"/>
      <c r="AT1024" s="38"/>
      <c r="AU1024" s="38"/>
    </row>
    <row r="1025" customFormat="false" ht="16" hidden="false" customHeight="false" outlineLevel="0" collapsed="false">
      <c r="AE1025" s="42"/>
      <c r="AF1025" s="0"/>
      <c r="AG1025" s="0"/>
      <c r="AH1025" s="0"/>
      <c r="AI1025" s="0"/>
      <c r="AJ1025" s="0"/>
      <c r="AK1025" s="0"/>
      <c r="AL1025" s="0"/>
      <c r="AM1025" s="0" t="e">
        <f aca="false">(AL1025-AL1024)/AL1025*100</f>
        <v>#DIV/0!</v>
      </c>
      <c r="AN1025" s="0" t="e">
        <f aca="false">(AK1025-AK1024)/AK1025*100</f>
        <v>#DIV/0!</v>
      </c>
      <c r="AO1025" s="0"/>
      <c r="AP1025" s="0"/>
      <c r="AQ1025" s="0"/>
      <c r="AR1025" s="0"/>
      <c r="AS1025" s="0"/>
      <c r="AT1025" s="38"/>
      <c r="AU1025" s="38"/>
    </row>
    <row r="1026" customFormat="false" ht="16" hidden="false" customHeight="false" outlineLevel="0" collapsed="false">
      <c r="AE1026" s="42"/>
      <c r="AF1026" s="0"/>
      <c r="AG1026" s="0"/>
      <c r="AH1026" s="0"/>
      <c r="AI1026" s="0"/>
      <c r="AJ1026" s="0"/>
      <c r="AK1026" s="0"/>
      <c r="AL1026" s="0"/>
      <c r="AM1026" s="0" t="e">
        <f aca="false">(AL1026-AL1025)/AL1026*100</f>
        <v>#DIV/0!</v>
      </c>
      <c r="AN1026" s="0" t="e">
        <f aca="false">(AK1026-AK1025)/AK1026*100</f>
        <v>#DIV/0!</v>
      </c>
      <c r="AO1026" s="0"/>
      <c r="AP1026" s="0"/>
      <c r="AQ1026" s="0"/>
      <c r="AR1026" s="0"/>
      <c r="AS1026" s="0"/>
      <c r="AT1026" s="38"/>
      <c r="AU1026" s="38"/>
    </row>
    <row r="1027" customFormat="false" ht="16" hidden="false" customHeight="false" outlineLevel="0" collapsed="false">
      <c r="AE1027" s="42"/>
      <c r="AF1027" s="0"/>
      <c r="AG1027" s="0"/>
      <c r="AH1027" s="0"/>
      <c r="AI1027" s="0"/>
      <c r="AJ1027" s="0"/>
      <c r="AK1027" s="0"/>
      <c r="AL1027" s="0"/>
      <c r="AM1027" s="0" t="e">
        <f aca="false">(AL1027-AL1026)/AL1027*100</f>
        <v>#DIV/0!</v>
      </c>
      <c r="AN1027" s="0" t="e">
        <f aca="false">(AK1027-AK1026)/AK1027*100</f>
        <v>#DIV/0!</v>
      </c>
      <c r="AO1027" s="0"/>
      <c r="AP1027" s="0"/>
      <c r="AQ1027" s="0"/>
      <c r="AR1027" s="0"/>
      <c r="AS1027" s="0"/>
      <c r="AT1027" s="38"/>
      <c r="AU1027" s="38"/>
    </row>
    <row r="1028" customFormat="false" ht="16" hidden="false" customHeight="false" outlineLevel="0" collapsed="false">
      <c r="AE1028" s="42"/>
      <c r="AF1028" s="0"/>
      <c r="AG1028" s="0"/>
      <c r="AH1028" s="0"/>
      <c r="AI1028" s="0"/>
      <c r="AJ1028" s="0"/>
      <c r="AK1028" s="0"/>
      <c r="AL1028" s="0"/>
      <c r="AM1028" s="0" t="e">
        <f aca="false">(AL1028-AL1027)/AL1028*100</f>
        <v>#DIV/0!</v>
      </c>
      <c r="AN1028" s="0" t="e">
        <f aca="false">(AK1028-AK1027)/AK1028*100</f>
        <v>#DIV/0!</v>
      </c>
      <c r="AO1028" s="0"/>
      <c r="AP1028" s="0"/>
      <c r="AQ1028" s="0"/>
      <c r="AR1028" s="0"/>
      <c r="AS1028" s="0"/>
      <c r="AT1028" s="38"/>
      <c r="AU1028" s="38"/>
    </row>
    <row r="1029" customFormat="false" ht="16" hidden="false" customHeight="false" outlineLevel="0" collapsed="false">
      <c r="AE1029" s="42"/>
      <c r="AF1029" s="0"/>
      <c r="AG1029" s="0"/>
      <c r="AH1029" s="0"/>
      <c r="AI1029" s="0"/>
      <c r="AJ1029" s="0"/>
      <c r="AK1029" s="0"/>
      <c r="AL1029" s="0"/>
      <c r="AM1029" s="0" t="e">
        <f aca="false">(AL1029-AL1028)/AL1029*100</f>
        <v>#DIV/0!</v>
      </c>
      <c r="AN1029" s="0" t="e">
        <f aca="false">(AK1029-AK1028)/AK1029*100</f>
        <v>#DIV/0!</v>
      </c>
      <c r="AO1029" s="0"/>
      <c r="AP1029" s="0"/>
      <c r="AQ1029" s="0"/>
      <c r="AR1029" s="0"/>
      <c r="AS1029" s="0"/>
      <c r="AT1029" s="38"/>
      <c r="AU1029" s="38"/>
    </row>
    <row r="1030" customFormat="false" ht="16" hidden="false" customHeight="false" outlineLevel="0" collapsed="false">
      <c r="AE1030" s="42"/>
      <c r="AF1030" s="0"/>
      <c r="AG1030" s="0"/>
      <c r="AH1030" s="0"/>
      <c r="AI1030" s="0"/>
      <c r="AJ1030" s="0"/>
      <c r="AK1030" s="0"/>
      <c r="AL1030" s="0"/>
      <c r="AM1030" s="0" t="e">
        <f aca="false">(AL1030-AL1029)/AL1030*100</f>
        <v>#DIV/0!</v>
      </c>
      <c r="AN1030" s="0" t="e">
        <f aca="false">(AK1030-AK1029)/AK1030*100</f>
        <v>#DIV/0!</v>
      </c>
      <c r="AO1030" s="0"/>
      <c r="AP1030" s="0"/>
      <c r="AQ1030" s="0"/>
      <c r="AR1030" s="0"/>
      <c r="AS1030" s="0"/>
      <c r="AT1030" s="38"/>
      <c r="AU1030" s="38"/>
    </row>
    <row r="1031" customFormat="false" ht="16" hidden="false" customHeight="false" outlineLevel="0" collapsed="false">
      <c r="AE1031" s="42"/>
      <c r="AF1031" s="0"/>
      <c r="AG1031" s="0"/>
      <c r="AH1031" s="0"/>
      <c r="AI1031" s="0"/>
      <c r="AJ1031" s="0"/>
      <c r="AK1031" s="0"/>
      <c r="AL1031" s="0"/>
      <c r="AM1031" s="0" t="e">
        <f aca="false">(AL1031-AL1030)/AL1031*100</f>
        <v>#DIV/0!</v>
      </c>
      <c r="AN1031" s="0" t="e">
        <f aca="false">(AK1031-AK1030)/AK1031*100</f>
        <v>#DIV/0!</v>
      </c>
      <c r="AO1031" s="0"/>
      <c r="AP1031" s="0"/>
      <c r="AQ1031" s="0"/>
      <c r="AR1031" s="0"/>
      <c r="AS1031" s="0"/>
      <c r="AT1031" s="38"/>
      <c r="AU1031" s="38"/>
    </row>
    <row r="1032" customFormat="false" ht="16" hidden="false" customHeight="false" outlineLevel="0" collapsed="false">
      <c r="AE1032" s="42"/>
      <c r="AF1032" s="0"/>
      <c r="AG1032" s="0"/>
      <c r="AH1032" s="0"/>
      <c r="AI1032" s="0"/>
      <c r="AJ1032" s="0"/>
      <c r="AK1032" s="0"/>
      <c r="AL1032" s="0"/>
      <c r="AM1032" s="0" t="e">
        <f aca="false">(AL1032-AL1031)/AL1032*100</f>
        <v>#DIV/0!</v>
      </c>
      <c r="AN1032" s="0" t="e">
        <f aca="false">(AK1032-AK1031)/AK1032*100</f>
        <v>#DIV/0!</v>
      </c>
      <c r="AO1032" s="0"/>
      <c r="AP1032" s="0"/>
      <c r="AQ1032" s="0"/>
      <c r="AR1032" s="0"/>
      <c r="AS1032" s="0"/>
      <c r="AT1032" s="38"/>
      <c r="AU1032" s="38"/>
    </row>
    <row r="1033" customFormat="false" ht="16" hidden="false" customHeight="false" outlineLevel="0" collapsed="false">
      <c r="AE1033" s="42"/>
      <c r="AF1033" s="0"/>
      <c r="AG1033" s="0"/>
      <c r="AH1033" s="0"/>
      <c r="AI1033" s="0"/>
      <c r="AJ1033" s="0"/>
      <c r="AK1033" s="0"/>
      <c r="AL1033" s="0"/>
      <c r="AM1033" s="0" t="e">
        <f aca="false">(AL1033-AL1032)/AL1033*100</f>
        <v>#DIV/0!</v>
      </c>
      <c r="AN1033" s="0" t="e">
        <f aca="false">(AK1033-AK1032)/AK1033*100</f>
        <v>#DIV/0!</v>
      </c>
      <c r="AO1033" s="0"/>
      <c r="AP1033" s="0"/>
      <c r="AQ1033" s="0"/>
      <c r="AR1033" s="0"/>
      <c r="AS1033" s="0"/>
      <c r="AT1033" s="38"/>
      <c r="AU1033" s="38"/>
    </row>
    <row r="1034" customFormat="false" ht="16" hidden="false" customHeight="false" outlineLevel="0" collapsed="false">
      <c r="AE1034" s="42"/>
      <c r="AF1034" s="0"/>
      <c r="AG1034" s="0"/>
      <c r="AH1034" s="0"/>
      <c r="AI1034" s="0"/>
      <c r="AJ1034" s="0"/>
      <c r="AK1034" s="0"/>
      <c r="AL1034" s="0"/>
      <c r="AM1034" s="0" t="e">
        <f aca="false">(AL1034-AL1033)/AL1034*100</f>
        <v>#DIV/0!</v>
      </c>
      <c r="AN1034" s="0" t="e">
        <f aca="false">(AK1034-AK1033)/AK1034*100</f>
        <v>#DIV/0!</v>
      </c>
      <c r="AO1034" s="0"/>
      <c r="AP1034" s="0"/>
      <c r="AQ1034" s="0"/>
      <c r="AR1034" s="0"/>
      <c r="AS1034" s="0"/>
      <c r="AT1034" s="38"/>
      <c r="AU1034" s="38"/>
    </row>
    <row r="1035" customFormat="false" ht="16" hidden="false" customHeight="false" outlineLevel="0" collapsed="false">
      <c r="AE1035" s="42"/>
      <c r="AF1035" s="0"/>
      <c r="AG1035" s="0"/>
      <c r="AH1035" s="0"/>
      <c r="AI1035" s="0"/>
      <c r="AJ1035" s="0"/>
      <c r="AK1035" s="0"/>
      <c r="AL1035" s="0"/>
      <c r="AM1035" s="0" t="e">
        <f aca="false">(AL1035-AL1034)/AL1035*100</f>
        <v>#DIV/0!</v>
      </c>
      <c r="AN1035" s="0" t="e">
        <f aca="false">(AK1035-AK1034)/AK1035*100</f>
        <v>#DIV/0!</v>
      </c>
      <c r="AO1035" s="0"/>
      <c r="AP1035" s="0"/>
      <c r="AQ1035" s="0"/>
      <c r="AR1035" s="0"/>
      <c r="AS1035" s="0"/>
      <c r="AT1035" s="38"/>
      <c r="AU1035" s="38"/>
    </row>
    <row r="1036" customFormat="false" ht="16" hidden="false" customHeight="false" outlineLevel="0" collapsed="false">
      <c r="AE1036" s="42"/>
      <c r="AF1036" s="0"/>
      <c r="AG1036" s="0"/>
      <c r="AH1036" s="0"/>
      <c r="AI1036" s="0"/>
      <c r="AJ1036" s="0"/>
      <c r="AK1036" s="0"/>
      <c r="AL1036" s="0"/>
      <c r="AM1036" s="0" t="e">
        <f aca="false">(AL1036-AL1035)/AL1036*100</f>
        <v>#DIV/0!</v>
      </c>
      <c r="AN1036" s="0" t="e">
        <f aca="false">(AK1036-AK1035)/AK1036*100</f>
        <v>#DIV/0!</v>
      </c>
      <c r="AO1036" s="0"/>
      <c r="AP1036" s="0"/>
      <c r="AQ1036" s="0"/>
      <c r="AR1036" s="0"/>
      <c r="AS1036" s="0"/>
      <c r="AT1036" s="38"/>
      <c r="AU1036" s="38"/>
    </row>
    <row r="1037" customFormat="false" ht="16" hidden="false" customHeight="false" outlineLevel="0" collapsed="false">
      <c r="AE1037" s="42"/>
      <c r="AF1037" s="0"/>
      <c r="AG1037" s="0"/>
      <c r="AH1037" s="0"/>
      <c r="AI1037" s="0"/>
      <c r="AJ1037" s="0"/>
      <c r="AK1037" s="0"/>
      <c r="AL1037" s="0"/>
      <c r="AM1037" s="0" t="e">
        <f aca="false">(AL1037-AL1036)/AL1037*100</f>
        <v>#DIV/0!</v>
      </c>
      <c r="AN1037" s="0" t="e">
        <f aca="false">(AK1037-AK1036)/AK1037*100</f>
        <v>#DIV/0!</v>
      </c>
      <c r="AO1037" s="0"/>
      <c r="AP1037" s="0"/>
      <c r="AQ1037" s="0"/>
      <c r="AR1037" s="0"/>
      <c r="AS1037" s="0"/>
      <c r="AT1037" s="38"/>
      <c r="AU1037" s="38"/>
    </row>
    <row r="1038" customFormat="false" ht="16" hidden="false" customHeight="false" outlineLevel="0" collapsed="false">
      <c r="AE1038" s="42"/>
      <c r="AF1038" s="0"/>
      <c r="AG1038" s="0"/>
      <c r="AH1038" s="0"/>
      <c r="AI1038" s="0"/>
      <c r="AJ1038" s="0"/>
      <c r="AK1038" s="0"/>
      <c r="AL1038" s="0"/>
      <c r="AM1038" s="0" t="e">
        <f aca="false">(AL1038-AL1037)/AL1038*100</f>
        <v>#DIV/0!</v>
      </c>
      <c r="AN1038" s="0" t="e">
        <f aca="false">(AK1038-AK1037)/AK1038*100</f>
        <v>#DIV/0!</v>
      </c>
      <c r="AO1038" s="0"/>
      <c r="AP1038" s="0"/>
      <c r="AQ1038" s="0"/>
      <c r="AR1038" s="0"/>
      <c r="AS1038" s="0"/>
      <c r="AT1038" s="38"/>
      <c r="AU1038" s="38"/>
    </row>
    <row r="1039" customFormat="false" ht="16" hidden="false" customHeight="false" outlineLevel="0" collapsed="false">
      <c r="AE1039" s="42"/>
      <c r="AF1039" s="0"/>
      <c r="AG1039" s="0"/>
      <c r="AH1039" s="0"/>
      <c r="AI1039" s="0"/>
      <c r="AJ1039" s="0"/>
      <c r="AK1039" s="0"/>
      <c r="AL1039" s="0"/>
      <c r="AM1039" s="0" t="e">
        <f aca="false">(AL1039-AL1038)/AL1039*100</f>
        <v>#DIV/0!</v>
      </c>
      <c r="AN1039" s="0" t="e">
        <f aca="false">(AK1039-AK1038)/AK1039*100</f>
        <v>#DIV/0!</v>
      </c>
      <c r="AO1039" s="0"/>
      <c r="AP1039" s="0"/>
      <c r="AQ1039" s="0"/>
      <c r="AR1039" s="0"/>
      <c r="AS1039" s="0"/>
      <c r="AT1039" s="38"/>
      <c r="AU1039" s="38"/>
    </row>
    <row r="1040" customFormat="false" ht="16" hidden="false" customHeight="false" outlineLevel="0" collapsed="false">
      <c r="AE1040" s="42"/>
      <c r="AF1040" s="0"/>
      <c r="AG1040" s="0"/>
      <c r="AH1040" s="0"/>
      <c r="AI1040" s="0"/>
      <c r="AJ1040" s="0"/>
      <c r="AK1040" s="0"/>
      <c r="AL1040" s="0"/>
      <c r="AM1040" s="0" t="e">
        <f aca="false">(AL1040-AL1039)/AL1040*100</f>
        <v>#DIV/0!</v>
      </c>
      <c r="AN1040" s="0" t="e">
        <f aca="false">(AK1040-AK1039)/AK1040*100</f>
        <v>#DIV/0!</v>
      </c>
      <c r="AO1040" s="0"/>
      <c r="AP1040" s="0"/>
      <c r="AQ1040" s="0"/>
      <c r="AR1040" s="0"/>
      <c r="AS1040" s="0"/>
      <c r="AT1040" s="38"/>
      <c r="AU1040" s="38"/>
    </row>
    <row r="1041" customFormat="false" ht="16" hidden="false" customHeight="false" outlineLevel="0" collapsed="false">
      <c r="AE1041" s="42"/>
      <c r="AF1041" s="0"/>
      <c r="AG1041" s="0"/>
      <c r="AH1041" s="0"/>
      <c r="AI1041" s="0"/>
      <c r="AJ1041" s="0"/>
      <c r="AK1041" s="0"/>
      <c r="AL1041" s="0"/>
      <c r="AM1041" s="0" t="e">
        <f aca="false">(AL1041-AL1040)/AL1041*100</f>
        <v>#DIV/0!</v>
      </c>
      <c r="AN1041" s="0" t="e">
        <f aca="false">(AK1041-AK1040)/AK1041*100</f>
        <v>#DIV/0!</v>
      </c>
      <c r="AO1041" s="0"/>
      <c r="AP1041" s="0"/>
      <c r="AQ1041" s="0"/>
      <c r="AR1041" s="0"/>
      <c r="AS1041" s="0"/>
      <c r="AT1041" s="38"/>
      <c r="AU1041" s="38"/>
    </row>
    <row r="1042" customFormat="false" ht="16" hidden="false" customHeight="false" outlineLevel="0" collapsed="false">
      <c r="AE1042" s="42"/>
      <c r="AF1042" s="0"/>
      <c r="AG1042" s="0"/>
      <c r="AH1042" s="0"/>
      <c r="AI1042" s="0"/>
      <c r="AJ1042" s="0"/>
      <c r="AK1042" s="0"/>
      <c r="AL1042" s="0"/>
      <c r="AM1042" s="0" t="e">
        <f aca="false">(AL1042-AL1041)/AL1042*100</f>
        <v>#DIV/0!</v>
      </c>
      <c r="AN1042" s="0" t="e">
        <f aca="false">(AK1042-AK1041)/AK1042*100</f>
        <v>#DIV/0!</v>
      </c>
      <c r="AO1042" s="0"/>
      <c r="AP1042" s="0"/>
      <c r="AQ1042" s="0"/>
      <c r="AR1042" s="0"/>
      <c r="AS1042" s="0"/>
      <c r="AT1042" s="38"/>
      <c r="AU1042" s="38"/>
    </row>
  </sheetData>
  <mergeCells count="20">
    <mergeCell ref="B1:N1"/>
    <mergeCell ref="AE1:AM1"/>
    <mergeCell ref="BR1:CJ1"/>
    <mergeCell ref="B2:G2"/>
    <mergeCell ref="B5:E5"/>
    <mergeCell ref="V6:AC6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7:E97"/>
    <mergeCell ref="C98:E98"/>
    <mergeCell ref="C99:E99"/>
  </mergeCells>
  <conditionalFormatting sqref="H11">
    <cfRule type="containsText" priority="2" aboveAverage="0" equalAverage="0" bottom="0" percent="0" rank="0" text="even" dxfId="0"/>
    <cfRule type="containsText" priority="3" aboveAverage="0" equalAverage="0" bottom="0" percent="0" rank="0" text="High Volatility" dxfId="1"/>
    <cfRule type="containsText" priority="4" aboveAverage="0" equalAverage="0" bottom="0" percent="0" rank="0" text="Low Volatility" dxfId="2"/>
  </conditionalFormatting>
  <conditionalFormatting sqref="D9:D10 C8:E8">
    <cfRule type="containsText" priority="5" aboveAverage="0" equalAverage="0" bottom="0" percent="0" rank="0" text="High" dxfId="3"/>
  </conditionalFormatting>
  <conditionalFormatting sqref="C8:E8 D9:D10">
    <cfRule type="containsText" priority="6" aboveAverage="0" equalAverage="0" bottom="0" percent="0" rank="0" text="Medium" dxfId="4"/>
    <cfRule type="containsText" priority="7" aboveAverage="0" equalAverage="0" bottom="0" percent="0" rank="0" text="Low" dxfId="5"/>
  </conditionalFormatting>
  <conditionalFormatting sqref="D8:D10">
    <cfRule type="containsText" priority="8" aboveAverage="0" equalAverage="0" bottom="0" percent="0" rank="0" text="Average" dxfId="6"/>
  </conditionalFormatting>
  <conditionalFormatting sqref="I11">
    <cfRule type="containsText" priority="9" aboveAverage="0" equalAverage="0" bottom="0" percent="0" rank="0" text="current close is above 52 week avg" dxfId="7"/>
    <cfRule type="containsText" priority="10" aboveAverage="0" equalAverage="0" bottom="0" percent="0" rank="0" text="current close is below 52 week avg" dxfId="8"/>
  </conditionalFormatting>
  <conditionalFormatting sqref="J11">
    <cfRule type="containsText" priority="11" aboveAverage="0" equalAverage="0" bottom="0" percent="0" rank="0" text="Part mind No heart" dxfId="9"/>
    <cfRule type="containsText" priority="12" aboveAverage="0" equalAverage="0" bottom="0" percent="0" rank="0" text="Heart is there" dxfId="10"/>
    <cfRule type="containsText" priority="13" aboveAverage="0" equalAverage="0" bottom="0" percent="0" rank="0" text="Mind is there" dxfId="11"/>
    <cfRule type="containsText" priority="14" aboveAverage="0" equalAverage="0" bottom="0" percent="0" rank="0" text="Heart and mind aint there at all" dxfId="12"/>
    <cfRule type="containsText" priority="15" aboveAverage="0" equalAverage="0" bottom="0" percent="0" rank="0" text="Heart and mind kick ass" dxfId="13"/>
  </conditionalFormatting>
  <conditionalFormatting sqref="L18">
    <cfRule type="containsText" priority="16" aboveAverage="0" equalAverage="0" bottom="0" percent="0" rank="0" text="Part mind No heart" dxfId="14"/>
    <cfRule type="containsText" priority="17" aboveAverage="0" equalAverage="0" bottom="0" percent="0" rank="0" text="Part mind No heart" dxfId="15"/>
  </conditionalFormatting>
  <conditionalFormatting sqref="L11">
    <cfRule type="containsText" priority="18" aboveAverage="0" equalAverage="0" bottom="0" percent="0" rank="0" text="This gets you a decent amount compared to industry standard" dxfId="16"/>
    <cfRule type="containsText" priority="19" aboveAverage="0" equalAverage="0" bottom="0" percent="0" rank="0" text="Spend a lot of dollars to get 1" dxfId="17"/>
  </conditionalFormatting>
  <conditionalFormatting sqref="H12">
    <cfRule type="containsText" priority="20" aboveAverage="0" equalAverage="0" bottom="0" percent="0" rank="0" text="no" dxfId="18"/>
    <cfRule type="containsText" priority="21" aboveAverage="0" equalAverage="0" bottom="0" percent="0" rank="0" text="yes" dxfId="19"/>
  </conditionalFormatting>
  <conditionalFormatting sqref="I12">
    <cfRule type="containsText" priority="22" aboveAverage="0" equalAverage="0" bottom="0" percent="0" rank="0" text="yes" dxfId="20"/>
    <cfRule type="containsText" priority="23" aboveAverage="0" equalAverage="0" bottom="0" percent="0" rank="0" text="no" dxfId="21"/>
  </conditionalFormatting>
  <conditionalFormatting sqref="N8">
    <cfRule type="containsText" priority="24" aboveAverage="0" equalAverage="0" bottom="0" percent="0" rank="0" text="Not a straight stock buy, so move onto step 2 as option is more likely" dxfId="22"/>
    <cfRule type="containsText" priority="25" aboveAverage="0" equalAverage="0" bottom="0" percent="0" rank="0" text="Not a buy, so move onto step 2" dxfId="23"/>
    <cfRule type="containsText" priority="26" aboveAverage="0" equalAverage="0" bottom="0" percent="0" rank="0" text="Great Buy" dxfId="24"/>
  </conditionalFormatting>
  <conditionalFormatting sqref="BL41">
    <cfRule type="iconSet" priority="2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M19">
    <cfRule type="cellIs" priority="28" operator="lessThan" aboveAverage="0" equalAverage="0" bottom="0" percent="0" rank="0" text="" dxfId="25">
      <formula>$BM$16</formula>
    </cfRule>
    <cfRule type="cellIs" priority="29" operator="greaterThan" aboveAverage="0" equalAverage="0" bottom="0" percent="0" rank="0" text="" dxfId="26">
      <formula>$BM$16</formula>
    </cfRule>
  </conditionalFormatting>
  <conditionalFormatting sqref="BM20">
    <cfRule type="cellIs" priority="30" operator="greaterThan" aboveAverage="0" equalAverage="0" bottom="0" percent="0" rank="0" text="" dxfId="27">
      <formula>$BM$17</formula>
    </cfRule>
    <cfRule type="cellIs" priority="31" operator="lessThan" aboveAverage="0" equalAverage="0" bottom="0" percent="0" rank="0" text="" dxfId="28">
      <formula>$BM$17</formula>
    </cfRule>
  </conditionalFormatting>
  <conditionalFormatting sqref="BB69:BK69">
    <cfRule type="iconSet" priority="32">
      <iconSet iconSet="3TrafficLights1">
        <cfvo type="percent" val="0"/>
        <cfvo type="num" val="0.33"/>
        <cfvo type="num" val="0.66"/>
      </iconSet>
    </cfRule>
  </conditionalFormatting>
  <conditionalFormatting sqref="BB98:BK98">
    <cfRule type="iconSet" priority="33">
      <iconSet iconSet="3TrafficLights1">
        <cfvo type="percent" val="0"/>
        <cfvo type="num" val="0.33"/>
        <cfvo type="num" val="0.66"/>
      </iconSet>
    </cfRule>
  </conditionalFormatting>
  <conditionalFormatting sqref="AZ6">
    <cfRule type="containsText" priority="34" aboveAverage="0" equalAverage="0" bottom="0" percent="0" rank="0" text="Down - Regression is low" dxfId="29"/>
    <cfRule type="containsText" priority="35" aboveAverage="0" equalAverage="0" bottom="0" percent="0" rank="0" text="Down - Regression is ok" dxfId="30"/>
    <cfRule type="containsText" priority="36" aboveAverage="0" equalAverage="0" bottom="0" percent="0" rank="0" text="Down - Regression is great" dxfId="31"/>
    <cfRule type="containsText" priority="37" aboveAverage="0" equalAverage="0" bottom="0" percent="0" rank="0" text="Up - Regression is great" dxfId="32"/>
    <cfRule type="containsText" priority="38" aboveAverage="0" equalAverage="0" bottom="0" percent="0" rank="0" text="Up - Regression is ok" dxfId="33"/>
    <cfRule type="containsText" priority="39" aboveAverage="0" equalAverage="0" bottom="0" percent="0" rank="0" text="Up - Regression is low" dxfId="34"/>
    <cfRule type="containsText" priority="40" aboveAverage="0" equalAverage="0" bottom="0" percent="0" rank="0" text="Neutral" dxfId="35"/>
    <cfRule type="containsText" priority="41" aboveAverage="0" equalAverage="0" bottom="0" percent="0" rank="0" text="Down" dxfId="36"/>
    <cfRule type="containsText" priority="42" aboveAverage="0" equalAverage="0" bottom="0" percent="0" rank="0" text="Up" dxfId="37"/>
  </conditionalFormatting>
  <conditionalFormatting sqref="BH6">
    <cfRule type="containsText" priority="43" aboveAverage="0" equalAverage="0" bottom="0" percent="0" rank="0" text="Neutral" dxfId="38"/>
    <cfRule type="containsText" priority="44" aboveAverage="0" equalAverage="0" bottom="0" percent="0" rank="0" text="Down" dxfId="39"/>
    <cfRule type="containsText" priority="45" aboveAverage="0" equalAverage="0" bottom="0" percent="0" rank="0" text="Up" dxfId="40"/>
  </conditionalFormatting>
  <conditionalFormatting sqref="D8">
    <cfRule type="containsText" priority="46" aboveAverage="0" equalAverage="0" bottom="0" percent="0" rank="0" text="Low Profits" dxfId="41"/>
    <cfRule type="containsText" priority="47" aboveAverage="0" equalAverage="0" bottom="0" percent="0" rank="0" text="Average Profits" dxfId="42"/>
    <cfRule type="containsText" priority="48" aboveAverage="0" equalAverage="0" bottom="0" percent="0" rank="0" text="High Profits" dxfId="43"/>
  </conditionalFormatting>
  <conditionalFormatting sqref="D9">
    <cfRule type="containsText" priority="49" aboveAverage="0" equalAverage="0" bottom="0" percent="0" rank="0" text="Average Efficiency" dxfId="44"/>
    <cfRule type="containsText" priority="50" aboveAverage="0" equalAverage="0" bottom="0" percent="0" rank="0" text="High Efficiency" dxfId="45"/>
    <cfRule type="containsText" priority="51" aboveAverage="0" equalAverage="0" bottom="0" percent="0" rank="0" text="Low Efficiency" dxfId="46"/>
  </conditionalFormatting>
  <conditionalFormatting sqref="D10">
    <cfRule type="containsText" priority="52" aboveAverage="0" equalAverage="0" bottom="0" percent="0" rank="0" text="High Growth" dxfId="47"/>
    <cfRule type="containsText" priority="53" aboveAverage="0" equalAverage="0" bottom="0" percent="0" rank="0" text="Average Growth" dxfId="48"/>
    <cfRule type="containsText" priority="54" aboveAverage="0" equalAverage="0" bottom="0" percent="0" rank="0" text="Low Growth" dxfId="49"/>
  </conditionalFormatting>
  <conditionalFormatting sqref="E8">
    <cfRule type="containsText" priority="55" aboveAverage="0" equalAverage="0" bottom="0" percent="0" rank="0" text="Average" dxfId="50"/>
  </conditionalFormatting>
  <conditionalFormatting sqref="BA69">
    <cfRule type="iconSet" priority="56">
      <iconSet iconSet="3TrafficLights1">
        <cfvo type="percent" val="0"/>
        <cfvo type="num" val="0.33"/>
        <cfvo type="num" val="0.66"/>
      </iconSet>
    </cfRule>
  </conditionalFormatting>
  <conditionalFormatting sqref="BC39:BK39 BA39">
    <cfRule type="iconSet" priority="57">
      <iconSet iconSet="3TrafficLights1">
        <cfvo type="percent" val="0"/>
        <cfvo type="num" val="0.33"/>
        <cfvo type="num" val="0.66"/>
      </iconSet>
    </cfRule>
  </conditionalFormatting>
  <conditionalFormatting sqref="BA98">
    <cfRule type="iconSet" priority="58">
      <iconSet iconSet="3TrafficLights1">
        <cfvo type="percent" val="0"/>
        <cfvo type="num" val="0.33"/>
        <cfvo type="num" val="0.66"/>
      </iconSet>
    </cfRule>
  </conditionalFormatting>
  <dataValidations count="1">
    <dataValidation allowBlank="false" operator="between" showDropDown="false" showErrorMessage="true" showInputMessage="true" sqref="AZ6 BH6" type="none">
      <formula1>0</formula1>
      <formula2>0</formula2>
    </dataValidation>
  </dataValidations>
  <printOptions headings="false" gridLines="true" gridLinesSet="true" horizontalCentered="true" verticalCentered="true"/>
  <pageMargins left="0.75" right="0.75" top="1" bottom="1" header="0.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&amp;L280 Group, LLC.&amp;Rwww.280group.com</oddHeader>
    <oddFooter>&amp;LCopyright © 2007 280 Group, LLC.  Content Copyright © 2007 Blackblot.  Used by permission.  All rights reserved.&amp;R&amp;P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038"/>
  <sheetViews>
    <sheetView showFormulas="false" showGridLines="true" showRowColHeaders="true" showZeros="true" rightToLeft="false" tabSelected="false" showOutlineSymbols="true" defaultGridColor="true" view="normal" topLeftCell="A1003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7" min="1" style="0" width="12.6887755102041"/>
    <col collapsed="false" hidden="false" max="1025" min="8" style="0" width="10.530612244898"/>
  </cols>
  <sheetData>
    <row r="1" customFormat="false" ht="12.8" hidden="false" customHeight="false" outlineLevel="0" collapsed="false">
      <c r="B1" s="0" t="s">
        <v>79</v>
      </c>
      <c r="C1" s="0" t="s">
        <v>80</v>
      </c>
      <c r="D1" s="0" t="s">
        <v>81</v>
      </c>
      <c r="E1" s="0" t="s">
        <v>23</v>
      </c>
      <c r="F1" s="0" t="s">
        <v>82</v>
      </c>
    </row>
    <row r="2" customFormat="false" ht="13" hidden="false" customHeight="false" outlineLevel="0" collapsed="false">
      <c r="A2" s="75" t="n">
        <v>42964</v>
      </c>
      <c r="B2" s="0" t="n">
        <v>110.69</v>
      </c>
      <c r="C2" s="0" t="n">
        <v>110.95</v>
      </c>
      <c r="D2" s="0" t="n">
        <v>104.62</v>
      </c>
      <c r="E2" s="0" t="n">
        <v>104.68</v>
      </c>
      <c r="F2" s="0" t="n">
        <v>12980900</v>
      </c>
    </row>
    <row r="3" customFormat="false" ht="13" hidden="false" customHeight="false" outlineLevel="0" collapsed="false">
      <c r="A3" s="75" t="n">
        <v>42963</v>
      </c>
      <c r="B3" s="0" t="n">
        <v>111.82</v>
      </c>
      <c r="C3" s="0" t="n">
        <v>111.89</v>
      </c>
      <c r="D3" s="0" t="n">
        <v>110.54</v>
      </c>
      <c r="E3" s="0" t="n">
        <v>111.1</v>
      </c>
      <c r="F3" s="0" t="n">
        <v>2519049</v>
      </c>
    </row>
    <row r="4" customFormat="false" ht="13" hidden="false" customHeight="false" outlineLevel="0" collapsed="false">
      <c r="A4" s="75" t="n">
        <v>42962</v>
      </c>
      <c r="B4" s="0" t="n">
        <v>110.02</v>
      </c>
      <c r="C4" s="0" t="n">
        <v>111.78</v>
      </c>
      <c r="D4" s="0" t="n">
        <v>109.43</v>
      </c>
      <c r="E4" s="0" t="n">
        <v>111.58</v>
      </c>
      <c r="F4" s="0" t="n">
        <v>5796206</v>
      </c>
    </row>
    <row r="5" customFormat="false" ht="13" hidden="false" customHeight="false" outlineLevel="0" collapsed="false">
      <c r="A5" s="75" t="n">
        <v>42961</v>
      </c>
      <c r="B5" s="0" t="n">
        <v>109.34</v>
      </c>
      <c r="C5" s="0" t="n">
        <v>109.93</v>
      </c>
      <c r="D5" s="0" t="n">
        <v>108.9</v>
      </c>
      <c r="E5" s="0" t="n">
        <v>109.69</v>
      </c>
      <c r="F5" s="0" t="n">
        <v>10771814</v>
      </c>
    </row>
    <row r="6" customFormat="false" ht="13" hidden="false" customHeight="false" outlineLevel="0" collapsed="false">
      <c r="A6" s="75" t="n">
        <v>42958</v>
      </c>
      <c r="B6" s="0" t="n">
        <v>108.77</v>
      </c>
      <c r="C6" s="0" t="n">
        <v>109.68</v>
      </c>
      <c r="D6" s="0" t="n">
        <v>108.22</v>
      </c>
      <c r="E6" s="0" t="n">
        <v>108.81</v>
      </c>
      <c r="F6" s="0" t="n">
        <v>4639179</v>
      </c>
    </row>
    <row r="7" customFormat="false" ht="13" hidden="false" customHeight="false" outlineLevel="0" collapsed="false">
      <c r="A7" s="75" t="n">
        <v>42957</v>
      </c>
      <c r="B7" s="0" t="n">
        <v>108.8</v>
      </c>
      <c r="C7" s="0" t="n">
        <v>109.84</v>
      </c>
      <c r="D7" s="0" t="n">
        <v>107.9</v>
      </c>
      <c r="E7" s="0" t="n">
        <v>108.9</v>
      </c>
      <c r="F7" s="0" t="n">
        <v>4881486</v>
      </c>
    </row>
    <row r="8" customFormat="false" ht="13" hidden="false" customHeight="false" outlineLevel="0" collapsed="false">
      <c r="A8" s="75" t="n">
        <v>42956</v>
      </c>
      <c r="B8" s="0" t="n">
        <v>108.84</v>
      </c>
      <c r="C8" s="0" t="n">
        <v>110.11</v>
      </c>
      <c r="D8" s="0" t="n">
        <v>108.06</v>
      </c>
      <c r="E8" s="0" t="n">
        <v>109.66</v>
      </c>
      <c r="F8" s="0" t="n">
        <v>8389744</v>
      </c>
    </row>
    <row r="9" customFormat="false" ht="13" hidden="false" customHeight="false" outlineLevel="0" collapsed="false">
      <c r="A9" s="75" t="n">
        <v>42955</v>
      </c>
      <c r="B9" s="0" t="n">
        <v>112.2</v>
      </c>
      <c r="C9" s="0" t="n">
        <v>112.56</v>
      </c>
      <c r="D9" s="0" t="n">
        <v>108.07</v>
      </c>
      <c r="E9" s="0" t="n">
        <v>108.51</v>
      </c>
      <c r="F9" s="0" t="n">
        <v>9711206</v>
      </c>
    </row>
    <row r="10" customFormat="false" ht="13" hidden="false" customHeight="false" outlineLevel="0" collapsed="false">
      <c r="A10" s="75" t="n">
        <v>42954</v>
      </c>
      <c r="B10" s="0" t="n">
        <v>111.5</v>
      </c>
      <c r="C10" s="0" t="n">
        <v>114</v>
      </c>
      <c r="D10" s="0" t="n">
        <v>111.05</v>
      </c>
      <c r="E10" s="0" t="n">
        <v>112.17</v>
      </c>
      <c r="F10" s="0" t="n">
        <v>4012798</v>
      </c>
    </row>
    <row r="11" customFormat="false" ht="13" hidden="false" customHeight="false" outlineLevel="0" collapsed="false">
      <c r="A11" s="75" t="n">
        <v>42951</v>
      </c>
      <c r="B11" s="0" t="n">
        <v>113.5</v>
      </c>
      <c r="C11" s="0" t="n">
        <v>113.92</v>
      </c>
      <c r="D11" s="0" t="n">
        <v>110.1</v>
      </c>
      <c r="E11" s="0" t="n">
        <v>111.39</v>
      </c>
      <c r="F11" s="0" t="n">
        <v>8109438</v>
      </c>
    </row>
    <row r="12" customFormat="false" ht="13" hidden="false" customHeight="false" outlineLevel="0" collapsed="false">
      <c r="A12" s="75" t="n">
        <v>42950</v>
      </c>
      <c r="B12" s="0" t="n">
        <v>113.69</v>
      </c>
      <c r="C12" s="0" t="n">
        <v>113.85</v>
      </c>
      <c r="D12" s="0" t="n">
        <v>111</v>
      </c>
      <c r="E12" s="0" t="n">
        <v>111.77</v>
      </c>
      <c r="F12" s="0" t="n">
        <v>9003417</v>
      </c>
    </row>
    <row r="13" customFormat="false" ht="13" hidden="false" customHeight="false" outlineLevel="0" collapsed="false">
      <c r="A13" s="75" t="n">
        <v>42949</v>
      </c>
      <c r="B13" s="0" t="n">
        <v>115.65</v>
      </c>
      <c r="C13" s="0" t="n">
        <v>116.44</v>
      </c>
      <c r="D13" s="0" t="n">
        <v>114.12</v>
      </c>
      <c r="E13" s="0" t="n">
        <v>115.25</v>
      </c>
      <c r="F13" s="0" t="n">
        <v>9973140</v>
      </c>
    </row>
    <row r="14" customFormat="false" ht="13" hidden="false" customHeight="false" outlineLevel="0" collapsed="false">
      <c r="A14" s="75" t="n">
        <v>42948</v>
      </c>
      <c r="B14" s="0" t="n">
        <v>118.79</v>
      </c>
      <c r="C14" s="0" t="n">
        <v>119.38</v>
      </c>
      <c r="D14" s="0" t="n">
        <v>116.33</v>
      </c>
      <c r="E14" s="0" t="n">
        <v>116.78</v>
      </c>
      <c r="F14" s="0" t="n">
        <v>5612306</v>
      </c>
    </row>
    <row r="15" customFormat="false" ht="13" hidden="false" customHeight="false" outlineLevel="0" collapsed="false">
      <c r="A15" s="75" t="n">
        <v>42947</v>
      </c>
      <c r="B15" s="0" t="n">
        <v>118</v>
      </c>
      <c r="C15" s="0" t="n">
        <v>121.77</v>
      </c>
      <c r="D15" s="0" t="n">
        <v>117.87</v>
      </c>
      <c r="E15" s="0" t="n">
        <v>118.91</v>
      </c>
      <c r="F15" s="0" t="n">
        <v>8185980</v>
      </c>
    </row>
    <row r="16" customFormat="false" ht="13" hidden="false" customHeight="false" outlineLevel="0" collapsed="false">
      <c r="A16" s="75" t="n">
        <v>42944</v>
      </c>
      <c r="B16" s="0" t="n">
        <v>115.25</v>
      </c>
      <c r="C16" s="0" t="n">
        <v>117.66</v>
      </c>
      <c r="D16" s="0" t="n">
        <v>115</v>
      </c>
      <c r="E16" s="0" t="n">
        <v>117.38</v>
      </c>
      <c r="F16" s="0" t="n">
        <v>7880377</v>
      </c>
    </row>
    <row r="17" customFormat="false" ht="13" hidden="false" customHeight="false" outlineLevel="0" collapsed="false">
      <c r="A17" s="75" t="n">
        <v>42943</v>
      </c>
      <c r="B17" s="0" t="n">
        <v>103.5</v>
      </c>
      <c r="C17" s="0" t="n">
        <v>120</v>
      </c>
      <c r="D17" s="0" t="n">
        <v>103.5</v>
      </c>
      <c r="E17" s="0" t="n">
        <v>115.63</v>
      </c>
      <c r="F17" s="0" t="n">
        <v>29837591</v>
      </c>
    </row>
    <row r="18" customFormat="false" ht="13" hidden="false" customHeight="false" outlineLevel="0" collapsed="false">
      <c r="A18" s="75" t="n">
        <v>42942</v>
      </c>
      <c r="B18" s="0" t="n">
        <v>103.56</v>
      </c>
      <c r="C18" s="0" t="n">
        <v>106.06</v>
      </c>
      <c r="D18" s="0" t="n">
        <v>103.02</v>
      </c>
      <c r="E18" s="0" t="n">
        <v>105.98</v>
      </c>
      <c r="F18" s="0" t="n">
        <v>5618274</v>
      </c>
    </row>
    <row r="19" customFormat="false" ht="13" hidden="false" customHeight="false" outlineLevel="0" collapsed="false">
      <c r="A19" s="75" t="n">
        <v>42941</v>
      </c>
      <c r="B19" s="0" t="n">
        <v>103.69</v>
      </c>
      <c r="C19" s="0" t="n">
        <v>104.05</v>
      </c>
      <c r="D19" s="0" t="n">
        <v>102.7</v>
      </c>
      <c r="E19" s="0" t="n">
        <v>103.18</v>
      </c>
      <c r="F19" s="0" t="n">
        <v>3231286</v>
      </c>
    </row>
    <row r="20" customFormat="false" ht="13" hidden="false" customHeight="false" outlineLevel="0" collapsed="false">
      <c r="A20" s="75" t="n">
        <v>42940</v>
      </c>
      <c r="B20" s="0" t="n">
        <v>104.34</v>
      </c>
      <c r="C20" s="0" t="n">
        <v>104.44</v>
      </c>
      <c r="D20" s="0" t="n">
        <v>102.46</v>
      </c>
      <c r="E20" s="0" t="n">
        <v>103.54</v>
      </c>
      <c r="F20" s="0" t="n">
        <v>5402195</v>
      </c>
    </row>
    <row r="21" customFormat="false" ht="13" hidden="false" customHeight="false" outlineLevel="0" collapsed="false">
      <c r="A21" s="75" t="n">
        <v>42937</v>
      </c>
      <c r="B21" s="0" t="n">
        <v>102.68</v>
      </c>
      <c r="C21" s="0" t="n">
        <v>104.94</v>
      </c>
      <c r="D21" s="0" t="n">
        <v>102.68</v>
      </c>
      <c r="E21" s="0" t="n">
        <v>104.58</v>
      </c>
      <c r="F21" s="0" t="n">
        <v>3722249</v>
      </c>
    </row>
    <row r="22" customFormat="false" ht="13" hidden="false" customHeight="false" outlineLevel="0" collapsed="false">
      <c r="A22" s="75" t="n">
        <v>42936</v>
      </c>
      <c r="B22" s="0" t="n">
        <v>102.93</v>
      </c>
      <c r="C22" s="0" t="n">
        <v>103.47</v>
      </c>
      <c r="D22" s="0" t="n">
        <v>102.83</v>
      </c>
      <c r="E22" s="0" t="n">
        <v>103.34</v>
      </c>
      <c r="F22" s="0" t="n">
        <v>3110934</v>
      </c>
    </row>
    <row r="23" customFormat="false" ht="13" hidden="false" customHeight="false" outlineLevel="0" collapsed="false">
      <c r="A23" s="75" t="n">
        <v>42935</v>
      </c>
      <c r="B23" s="0" t="n">
        <v>101.5</v>
      </c>
      <c r="C23" s="0" t="n">
        <v>103.07</v>
      </c>
      <c r="D23" s="0" t="n">
        <v>101.2</v>
      </c>
      <c r="E23" s="0" t="n">
        <v>102.75</v>
      </c>
      <c r="F23" s="0" t="n">
        <v>3678461</v>
      </c>
    </row>
    <row r="24" customFormat="false" ht="13" hidden="false" customHeight="false" outlineLevel="0" collapsed="false">
      <c r="A24" s="75" t="n">
        <v>42934</v>
      </c>
      <c r="B24" s="0" t="n">
        <v>100.94</v>
      </c>
      <c r="C24" s="0" t="n">
        <v>101.38</v>
      </c>
      <c r="D24" s="0" t="n">
        <v>100.51</v>
      </c>
      <c r="E24" s="0" t="n">
        <v>101.3</v>
      </c>
      <c r="F24" s="0" t="n">
        <v>2377671</v>
      </c>
    </row>
    <row r="25" customFormat="false" ht="13" hidden="false" customHeight="false" outlineLevel="0" collapsed="false">
      <c r="A25" s="75" t="n">
        <v>42933</v>
      </c>
      <c r="B25" s="0" t="n">
        <v>101.38</v>
      </c>
      <c r="C25" s="0" t="n">
        <v>101.81</v>
      </c>
      <c r="D25" s="0" t="n">
        <v>101.22</v>
      </c>
      <c r="E25" s="0" t="n">
        <v>101.7</v>
      </c>
      <c r="F25" s="0" t="n">
        <v>3149451</v>
      </c>
    </row>
    <row r="26" customFormat="false" ht="13" hidden="false" customHeight="false" outlineLevel="0" collapsed="false">
      <c r="A26" s="75" t="n">
        <v>42930</v>
      </c>
      <c r="B26" s="0" t="n">
        <v>101.61</v>
      </c>
      <c r="C26" s="0" t="n">
        <v>101.9</v>
      </c>
      <c r="D26" s="0" t="n">
        <v>101.24</v>
      </c>
      <c r="E26" s="0" t="n">
        <v>101.35</v>
      </c>
      <c r="F26" s="0" t="n">
        <v>2837393</v>
      </c>
    </row>
    <row r="27" customFormat="false" ht="13" hidden="false" customHeight="false" outlineLevel="0" collapsed="false">
      <c r="A27" s="75" t="n">
        <v>42929</v>
      </c>
      <c r="B27" s="0" t="n">
        <v>102.49</v>
      </c>
      <c r="C27" s="0" t="n">
        <v>102.68</v>
      </c>
      <c r="D27" s="0" t="n">
        <v>101.42</v>
      </c>
      <c r="E27" s="0" t="n">
        <v>101.63</v>
      </c>
      <c r="F27" s="0" t="n">
        <v>4710200</v>
      </c>
    </row>
    <row r="28" customFormat="false" ht="13" hidden="false" customHeight="false" outlineLevel="0" collapsed="false">
      <c r="A28" s="75" t="n">
        <v>42928</v>
      </c>
      <c r="B28" s="0" t="n">
        <v>102.8</v>
      </c>
      <c r="C28" s="0" t="n">
        <v>103.46</v>
      </c>
      <c r="D28" s="0" t="n">
        <v>102.33</v>
      </c>
      <c r="E28" s="0" t="n">
        <v>102.5</v>
      </c>
      <c r="F28" s="0" t="n">
        <v>3086237</v>
      </c>
    </row>
    <row r="29" customFormat="false" ht="13" hidden="false" customHeight="false" outlineLevel="0" collapsed="false">
      <c r="A29" s="75" t="n">
        <v>42927</v>
      </c>
      <c r="B29" s="0" t="n">
        <v>103.23</v>
      </c>
      <c r="C29" s="0" t="n">
        <v>103.6</v>
      </c>
      <c r="D29" s="0" t="n">
        <v>101.15</v>
      </c>
      <c r="E29" s="0" t="n">
        <v>101.84</v>
      </c>
      <c r="F29" s="0" t="n">
        <v>5087742</v>
      </c>
    </row>
    <row r="30" customFormat="false" ht="13" hidden="false" customHeight="false" outlineLevel="0" collapsed="false">
      <c r="A30" s="75" t="n">
        <v>42926</v>
      </c>
      <c r="B30" s="0" t="n">
        <v>105</v>
      </c>
      <c r="C30" s="0" t="n">
        <v>105.37</v>
      </c>
      <c r="D30" s="0" t="n">
        <v>103.64</v>
      </c>
      <c r="E30" s="0" t="n">
        <v>103.66</v>
      </c>
      <c r="F30" s="0" t="n">
        <v>5423027</v>
      </c>
    </row>
    <row r="31" customFormat="false" ht="13" hidden="false" customHeight="false" outlineLevel="0" collapsed="false">
      <c r="A31" s="75" t="n">
        <v>42923</v>
      </c>
      <c r="B31" s="0" t="n">
        <v>103.75</v>
      </c>
      <c r="C31" s="0" t="n">
        <v>105.41</v>
      </c>
      <c r="D31" s="0" t="n">
        <v>103.42</v>
      </c>
      <c r="E31" s="0" t="n">
        <v>105.14</v>
      </c>
      <c r="F31" s="0" t="n">
        <v>2774122</v>
      </c>
    </row>
    <row r="32" customFormat="false" ht="13" hidden="false" customHeight="false" outlineLevel="0" collapsed="false">
      <c r="A32" s="75" t="n">
        <v>42922</v>
      </c>
      <c r="B32" s="0" t="n">
        <v>103.76</v>
      </c>
      <c r="C32" s="0" t="n">
        <v>103.76</v>
      </c>
      <c r="D32" s="0" t="n">
        <v>102.8</v>
      </c>
      <c r="E32" s="0" t="n">
        <v>103.44</v>
      </c>
      <c r="F32" s="0" t="n">
        <v>2724710</v>
      </c>
    </row>
    <row r="33" customFormat="false" ht="13" hidden="false" customHeight="false" outlineLevel="0" collapsed="false">
      <c r="A33" s="75" t="n">
        <v>42921</v>
      </c>
      <c r="B33" s="0" t="n">
        <v>102.81</v>
      </c>
      <c r="C33" s="0" t="n">
        <v>104.12</v>
      </c>
      <c r="D33" s="0" t="n">
        <v>101.88</v>
      </c>
      <c r="E33" s="0" t="n">
        <v>104.07</v>
      </c>
      <c r="F33" s="0" t="n">
        <v>2836689</v>
      </c>
    </row>
    <row r="34" customFormat="false" ht="13" hidden="false" customHeight="false" outlineLevel="0" collapsed="false">
      <c r="A34" s="75" t="n">
        <v>42919</v>
      </c>
      <c r="B34" s="0" t="n">
        <v>101.98</v>
      </c>
      <c r="C34" s="0" t="n">
        <v>103.14</v>
      </c>
      <c r="D34" s="0" t="n">
        <v>101.91</v>
      </c>
      <c r="E34" s="0" t="n">
        <v>102.42</v>
      </c>
      <c r="F34" s="0" t="n">
        <v>1591065</v>
      </c>
    </row>
    <row r="35" customFormat="false" ht="13" hidden="false" customHeight="false" outlineLevel="0" collapsed="false">
      <c r="A35" s="75" t="n">
        <v>42916</v>
      </c>
      <c r="B35" s="0" t="n">
        <v>102.19</v>
      </c>
      <c r="C35" s="0" t="n">
        <v>102.81</v>
      </c>
      <c r="D35" s="0" t="n">
        <v>101.76</v>
      </c>
      <c r="E35" s="0" t="n">
        <v>102.46</v>
      </c>
      <c r="F35" s="0" t="n">
        <v>2958583</v>
      </c>
    </row>
    <row r="36" customFormat="false" ht="13" hidden="false" customHeight="false" outlineLevel="0" collapsed="false">
      <c r="A36" s="75" t="n">
        <v>42915</v>
      </c>
      <c r="B36" s="0" t="n">
        <v>102.4</v>
      </c>
      <c r="C36" s="0" t="n">
        <v>102.54</v>
      </c>
      <c r="D36" s="0" t="n">
        <v>101.07</v>
      </c>
      <c r="E36" s="0" t="n">
        <v>101.46</v>
      </c>
      <c r="F36" s="0" t="n">
        <v>3799772</v>
      </c>
    </row>
    <row r="37" customFormat="false" ht="13" hidden="false" customHeight="false" outlineLevel="0" collapsed="false">
      <c r="A37" s="75" t="n">
        <v>42914</v>
      </c>
      <c r="B37" s="0" t="n">
        <v>101.8</v>
      </c>
      <c r="C37" s="0" t="n">
        <v>102.84</v>
      </c>
      <c r="D37" s="0" t="n">
        <v>100.56</v>
      </c>
      <c r="E37" s="0" t="n">
        <v>102.68</v>
      </c>
      <c r="F37" s="0" t="n">
        <v>2934774</v>
      </c>
    </row>
    <row r="38" customFormat="false" ht="13" hidden="false" customHeight="false" outlineLevel="0" collapsed="false">
      <c r="A38" s="75" t="n">
        <v>42913</v>
      </c>
      <c r="B38" s="0" t="n">
        <v>101.84</v>
      </c>
      <c r="C38" s="0" t="n">
        <v>102.61</v>
      </c>
      <c r="D38" s="0" t="n">
        <v>101.49</v>
      </c>
      <c r="E38" s="0" t="n">
        <v>101.5</v>
      </c>
      <c r="F38" s="0" t="n">
        <v>2882168</v>
      </c>
    </row>
    <row r="39" customFormat="false" ht="13" hidden="false" customHeight="false" outlineLevel="0" collapsed="false">
      <c r="A39" s="75" t="n">
        <v>42912</v>
      </c>
      <c r="B39" s="0" t="n">
        <v>101.66</v>
      </c>
      <c r="C39" s="0" t="n">
        <v>102.28</v>
      </c>
      <c r="D39" s="0" t="n">
        <v>101.44</v>
      </c>
      <c r="E39" s="0" t="n">
        <v>102.21</v>
      </c>
      <c r="F39" s="0" t="n">
        <v>2412580</v>
      </c>
    </row>
    <row r="40" customFormat="false" ht="13" hidden="false" customHeight="false" outlineLevel="0" collapsed="false">
      <c r="A40" s="75" t="n">
        <v>42909</v>
      </c>
      <c r="B40" s="0" t="n">
        <v>101.81</v>
      </c>
      <c r="C40" s="0" t="n">
        <v>102.03</v>
      </c>
      <c r="D40" s="0" t="n">
        <v>101.28</v>
      </c>
      <c r="E40" s="0" t="n">
        <v>101.41</v>
      </c>
      <c r="F40" s="0" t="n">
        <v>2835440</v>
      </c>
    </row>
    <row r="41" customFormat="false" ht="13" hidden="false" customHeight="false" outlineLevel="0" collapsed="false">
      <c r="A41" s="75" t="n">
        <v>42908</v>
      </c>
      <c r="B41" s="0" t="n">
        <v>102.69</v>
      </c>
      <c r="C41" s="0" t="n">
        <v>102.69</v>
      </c>
      <c r="D41" s="0" t="n">
        <v>101.37</v>
      </c>
      <c r="E41" s="0" t="n">
        <v>101.91</v>
      </c>
      <c r="F41" s="0" t="n">
        <v>2326444</v>
      </c>
    </row>
    <row r="42" customFormat="false" ht="13" hidden="false" customHeight="false" outlineLevel="0" collapsed="false">
      <c r="A42" s="75" t="n">
        <v>42907</v>
      </c>
      <c r="B42" s="0" t="n">
        <v>103.74</v>
      </c>
      <c r="C42" s="0" t="n">
        <v>103.74</v>
      </c>
      <c r="D42" s="0" t="n">
        <v>102.05</v>
      </c>
      <c r="E42" s="0" t="n">
        <v>102.5</v>
      </c>
      <c r="F42" s="0" t="n">
        <v>3087771</v>
      </c>
    </row>
    <row r="43" customFormat="false" ht="13" hidden="false" customHeight="false" outlineLevel="0" collapsed="false">
      <c r="A43" s="75" t="n">
        <v>42906</v>
      </c>
      <c r="B43" s="0" t="n">
        <v>102.52</v>
      </c>
      <c r="C43" s="0" t="n">
        <v>103.39</v>
      </c>
      <c r="D43" s="0" t="n">
        <v>102.44</v>
      </c>
      <c r="E43" s="0" t="n">
        <v>102.48</v>
      </c>
      <c r="F43" s="0" t="n">
        <v>3590273</v>
      </c>
    </row>
    <row r="44" customFormat="false" ht="13" hidden="false" customHeight="false" outlineLevel="0" collapsed="false">
      <c r="A44" s="75" t="n">
        <v>42905</v>
      </c>
      <c r="B44" s="0" t="n">
        <v>103.73</v>
      </c>
      <c r="C44" s="0" t="n">
        <v>104.16</v>
      </c>
      <c r="D44" s="0" t="n">
        <v>103.26</v>
      </c>
      <c r="E44" s="0" t="n">
        <v>104.11</v>
      </c>
      <c r="F44" s="0" t="n">
        <v>2019721</v>
      </c>
    </row>
    <row r="45" customFormat="false" ht="13" hidden="false" customHeight="false" outlineLevel="0" collapsed="false">
      <c r="A45" s="75" t="n">
        <v>42902</v>
      </c>
      <c r="B45" s="0" t="n">
        <v>101.65</v>
      </c>
      <c r="C45" s="0" t="n">
        <v>103.72</v>
      </c>
      <c r="D45" s="0" t="n">
        <v>101.65</v>
      </c>
      <c r="E45" s="0" t="n">
        <v>103.49</v>
      </c>
      <c r="F45" s="0" t="n">
        <v>3572702</v>
      </c>
    </row>
    <row r="46" customFormat="false" ht="13" hidden="false" customHeight="false" outlineLevel="0" collapsed="false">
      <c r="A46" s="75" t="n">
        <v>42901</v>
      </c>
      <c r="B46" s="0" t="n">
        <v>100.88</v>
      </c>
      <c r="C46" s="0" t="n">
        <v>102.3</v>
      </c>
      <c r="D46" s="0" t="n">
        <v>100.6</v>
      </c>
      <c r="E46" s="0" t="n">
        <v>102.17</v>
      </c>
      <c r="F46" s="0" t="n">
        <v>1618889</v>
      </c>
    </row>
    <row r="47" customFormat="false" ht="13" hidden="false" customHeight="false" outlineLevel="0" collapsed="false">
      <c r="A47" s="75" t="n">
        <v>42900</v>
      </c>
      <c r="B47" s="0" t="n">
        <v>102.19</v>
      </c>
      <c r="C47" s="0" t="n">
        <v>102.31</v>
      </c>
      <c r="D47" s="0" t="n">
        <v>100.83</v>
      </c>
      <c r="E47" s="0" t="n">
        <v>101.25</v>
      </c>
      <c r="F47" s="0" t="n">
        <v>2679894</v>
      </c>
    </row>
    <row r="48" customFormat="false" ht="13" hidden="false" customHeight="false" outlineLevel="0" collapsed="false">
      <c r="A48" s="75" t="n">
        <v>42899</v>
      </c>
      <c r="B48" s="0" t="n">
        <v>101.61</v>
      </c>
      <c r="C48" s="0" t="n">
        <v>102.08</v>
      </c>
      <c r="D48" s="0" t="n">
        <v>101.15</v>
      </c>
      <c r="E48" s="0" t="n">
        <v>101.87</v>
      </c>
      <c r="F48" s="0" t="n">
        <v>2358256</v>
      </c>
    </row>
    <row r="49" customFormat="false" ht="13" hidden="false" customHeight="false" outlineLevel="0" collapsed="false">
      <c r="A49" s="75" t="n">
        <v>42898</v>
      </c>
      <c r="B49" s="0" t="n">
        <v>100.37</v>
      </c>
      <c r="C49" s="0" t="n">
        <v>101.56</v>
      </c>
      <c r="D49" s="0" t="n">
        <v>100.02</v>
      </c>
      <c r="E49" s="0" t="n">
        <v>101.54</v>
      </c>
      <c r="F49" s="0" t="n">
        <v>2030061</v>
      </c>
    </row>
    <row r="50" customFormat="false" ht="13" hidden="false" customHeight="false" outlineLevel="0" collapsed="false">
      <c r="A50" s="75" t="n">
        <v>42895</v>
      </c>
      <c r="B50" s="0" t="n">
        <v>100.86</v>
      </c>
      <c r="C50" s="0" t="n">
        <v>101.26</v>
      </c>
      <c r="D50" s="0" t="n">
        <v>99.85</v>
      </c>
      <c r="E50" s="0" t="n">
        <v>100.11</v>
      </c>
      <c r="F50" s="0" t="n">
        <v>4273958</v>
      </c>
    </row>
    <row r="51" customFormat="false" ht="13" hidden="false" customHeight="false" outlineLevel="0" collapsed="false">
      <c r="A51" s="75" t="n">
        <v>42894</v>
      </c>
      <c r="B51" s="0" t="n">
        <v>101.11</v>
      </c>
      <c r="C51" s="0" t="n">
        <v>101.26</v>
      </c>
      <c r="D51" s="0" t="n">
        <v>100.44</v>
      </c>
      <c r="E51" s="0" t="n">
        <v>100.77</v>
      </c>
      <c r="F51" s="0" t="n">
        <v>2613062</v>
      </c>
    </row>
    <row r="52" customFormat="false" ht="13" hidden="false" customHeight="false" outlineLevel="0" collapsed="false">
      <c r="A52" s="75" t="n">
        <v>42893</v>
      </c>
      <c r="B52" s="0" t="n">
        <v>101.01</v>
      </c>
      <c r="C52" s="0" t="n">
        <v>101.5</v>
      </c>
      <c r="D52" s="0" t="n">
        <v>100.69</v>
      </c>
      <c r="E52" s="0" t="n">
        <v>100.94</v>
      </c>
      <c r="F52" s="0" t="n">
        <v>2359529</v>
      </c>
    </row>
    <row r="53" customFormat="false" ht="13" hidden="false" customHeight="false" outlineLevel="0" collapsed="false">
      <c r="A53" s="75" t="n">
        <v>42892</v>
      </c>
      <c r="B53" s="0" t="n">
        <v>101</v>
      </c>
      <c r="C53" s="0" t="n">
        <v>101.72</v>
      </c>
      <c r="D53" s="0" t="n">
        <v>100.65</v>
      </c>
      <c r="E53" s="0" t="n">
        <v>101.2</v>
      </c>
      <c r="F53" s="0" t="n">
        <v>1992199</v>
      </c>
    </row>
    <row r="54" customFormat="false" ht="13" hidden="false" customHeight="false" outlineLevel="0" collapsed="false">
      <c r="A54" s="75" t="n">
        <v>42891</v>
      </c>
      <c r="B54" s="0" t="n">
        <v>101.1</v>
      </c>
      <c r="C54" s="0" t="n">
        <v>101.62</v>
      </c>
      <c r="D54" s="0" t="n">
        <v>100.88</v>
      </c>
      <c r="E54" s="0" t="n">
        <v>101.1</v>
      </c>
      <c r="F54" s="0" t="n">
        <v>3138573</v>
      </c>
    </row>
    <row r="55" customFormat="false" ht="13" hidden="false" customHeight="false" outlineLevel="0" collapsed="false">
      <c r="A55" s="75" t="n">
        <v>42888</v>
      </c>
      <c r="B55" s="0" t="n">
        <v>100.12</v>
      </c>
      <c r="C55" s="0" t="n">
        <v>101.08</v>
      </c>
      <c r="D55" s="0" t="n">
        <v>98.5</v>
      </c>
      <c r="E55" s="0" t="n">
        <v>100.98</v>
      </c>
      <c r="F55" s="0" t="n">
        <v>8135692</v>
      </c>
    </row>
    <row r="56" customFormat="false" ht="13" hidden="false" customHeight="false" outlineLevel="0" collapsed="false">
      <c r="A56" s="75" t="n">
        <v>42887</v>
      </c>
      <c r="B56" s="0" t="n">
        <v>103</v>
      </c>
      <c r="C56" s="0" t="n">
        <v>103.4</v>
      </c>
      <c r="D56" s="0" t="n">
        <v>102.01</v>
      </c>
      <c r="E56" s="0" t="n">
        <v>103.35</v>
      </c>
      <c r="F56" s="0" t="n">
        <v>2432234</v>
      </c>
    </row>
    <row r="57" customFormat="false" ht="13" hidden="false" customHeight="false" outlineLevel="0" collapsed="false">
      <c r="A57" s="75" t="n">
        <v>42886</v>
      </c>
      <c r="B57" s="0" t="n">
        <v>101.7</v>
      </c>
      <c r="C57" s="0" t="n">
        <v>102.5</v>
      </c>
      <c r="D57" s="0" t="n">
        <v>101.51</v>
      </c>
      <c r="E57" s="0" t="n">
        <v>102.37</v>
      </c>
      <c r="F57" s="0" t="n">
        <v>3173099</v>
      </c>
    </row>
    <row r="58" customFormat="false" ht="13" hidden="false" customHeight="false" outlineLevel="0" collapsed="false">
      <c r="A58" s="75" t="n">
        <v>42885</v>
      </c>
      <c r="B58" s="0" t="n">
        <v>101.21</v>
      </c>
      <c r="C58" s="0" t="n">
        <v>101.66</v>
      </c>
      <c r="D58" s="0" t="n">
        <v>100.54</v>
      </c>
      <c r="E58" s="0" t="n">
        <v>101.53</v>
      </c>
      <c r="F58" s="0" t="n">
        <v>1728899</v>
      </c>
    </row>
    <row r="59" customFormat="false" ht="13" hidden="false" customHeight="false" outlineLevel="0" collapsed="false">
      <c r="A59" s="75" t="n">
        <v>42881</v>
      </c>
      <c r="B59" s="0" t="n">
        <v>101.23</v>
      </c>
      <c r="C59" s="0" t="n">
        <v>101.53</v>
      </c>
      <c r="D59" s="0" t="n">
        <v>100.91</v>
      </c>
      <c r="E59" s="0" t="n">
        <v>101.35</v>
      </c>
      <c r="F59" s="0" t="n">
        <v>1919119</v>
      </c>
    </row>
    <row r="60" customFormat="false" ht="13" hidden="false" customHeight="false" outlineLevel="0" collapsed="false">
      <c r="A60" s="75" t="n">
        <v>42880</v>
      </c>
      <c r="B60" s="0" t="n">
        <v>100.27</v>
      </c>
      <c r="C60" s="0" t="n">
        <v>101.43</v>
      </c>
      <c r="D60" s="0" t="n">
        <v>100.03</v>
      </c>
      <c r="E60" s="0" t="n">
        <v>101.16</v>
      </c>
      <c r="F60" s="0" t="n">
        <v>1832479</v>
      </c>
    </row>
    <row r="61" customFormat="false" ht="13" hidden="false" customHeight="false" outlineLevel="0" collapsed="false">
      <c r="A61" s="75" t="n">
        <v>42879</v>
      </c>
      <c r="B61" s="0" t="n">
        <v>99.49</v>
      </c>
      <c r="C61" s="0" t="n">
        <v>100.06</v>
      </c>
      <c r="D61" s="0" t="n">
        <v>99.43</v>
      </c>
      <c r="E61" s="0" t="n">
        <v>99.98</v>
      </c>
      <c r="F61" s="0" t="n">
        <v>1942989</v>
      </c>
    </row>
    <row r="62" customFormat="false" ht="13" hidden="false" customHeight="false" outlineLevel="0" collapsed="false">
      <c r="A62" s="75" t="n">
        <v>42878</v>
      </c>
      <c r="B62" s="0" t="n">
        <v>99.37</v>
      </c>
      <c r="C62" s="0" t="n">
        <v>99.54</v>
      </c>
      <c r="D62" s="0" t="n">
        <v>99.06</v>
      </c>
      <c r="E62" s="0" t="n">
        <v>99.53</v>
      </c>
      <c r="F62" s="0" t="n">
        <v>1398899</v>
      </c>
    </row>
    <row r="63" customFormat="false" ht="13" hidden="false" customHeight="false" outlineLevel="0" collapsed="false">
      <c r="A63" s="75" t="n">
        <v>42877</v>
      </c>
      <c r="B63" s="0" t="n">
        <v>98.48</v>
      </c>
      <c r="C63" s="0" t="n">
        <v>99.56</v>
      </c>
      <c r="D63" s="0" t="n">
        <v>98.44</v>
      </c>
      <c r="E63" s="0" t="n">
        <v>99.45</v>
      </c>
      <c r="F63" s="0" t="n">
        <v>2015167</v>
      </c>
    </row>
    <row r="64" customFormat="false" ht="13" hidden="false" customHeight="false" outlineLevel="0" collapsed="false">
      <c r="A64" s="75" t="n">
        <v>42874</v>
      </c>
      <c r="B64" s="0" t="n">
        <v>98.34</v>
      </c>
      <c r="C64" s="0" t="n">
        <v>98.92</v>
      </c>
      <c r="D64" s="0" t="n">
        <v>97.89</v>
      </c>
      <c r="E64" s="0" t="n">
        <v>98.62</v>
      </c>
      <c r="F64" s="0" t="n">
        <v>2790653</v>
      </c>
    </row>
    <row r="65" customFormat="false" ht="13" hidden="false" customHeight="false" outlineLevel="0" collapsed="false">
      <c r="A65" s="75" t="n">
        <v>42873</v>
      </c>
      <c r="B65" s="0" t="n">
        <v>97.15</v>
      </c>
      <c r="C65" s="0" t="n">
        <v>98.65</v>
      </c>
      <c r="D65" s="0" t="n">
        <v>96.8</v>
      </c>
      <c r="E65" s="0" t="n">
        <v>98.35</v>
      </c>
      <c r="F65" s="0" t="n">
        <v>2197346</v>
      </c>
    </row>
    <row r="66" customFormat="false" ht="13" hidden="false" customHeight="false" outlineLevel="0" collapsed="false">
      <c r="A66" s="75" t="n">
        <v>42872</v>
      </c>
      <c r="B66" s="0" t="n">
        <v>97.7</v>
      </c>
      <c r="C66" s="0" t="n">
        <v>98.08</v>
      </c>
      <c r="D66" s="0" t="n">
        <v>97.23</v>
      </c>
      <c r="E66" s="0" t="n">
        <v>97.3</v>
      </c>
      <c r="F66" s="0" t="n">
        <v>2802578</v>
      </c>
    </row>
    <row r="67" customFormat="false" ht="13" hidden="false" customHeight="false" outlineLevel="0" collapsed="false">
      <c r="A67" s="75" t="n">
        <v>42871</v>
      </c>
      <c r="B67" s="0" t="n">
        <v>98.39</v>
      </c>
      <c r="C67" s="0" t="n">
        <v>98.76</v>
      </c>
      <c r="D67" s="0" t="n">
        <v>98.15</v>
      </c>
      <c r="E67" s="0" t="n">
        <v>98.32</v>
      </c>
      <c r="F67" s="0" t="n">
        <v>2213286</v>
      </c>
    </row>
    <row r="68" customFormat="false" ht="13" hidden="false" customHeight="false" outlineLevel="0" collapsed="false">
      <c r="A68" s="75" t="n">
        <v>42870</v>
      </c>
      <c r="B68" s="0" t="n">
        <v>97.01</v>
      </c>
      <c r="C68" s="0" t="n">
        <v>98.54</v>
      </c>
      <c r="D68" s="0" t="n">
        <v>96.76</v>
      </c>
      <c r="E68" s="0" t="n">
        <v>98.45</v>
      </c>
      <c r="F68" s="0" t="n">
        <v>3364035</v>
      </c>
    </row>
    <row r="69" customFormat="false" ht="13" hidden="false" customHeight="false" outlineLevel="0" collapsed="false">
      <c r="A69" s="75" t="n">
        <v>42867</v>
      </c>
      <c r="B69" s="0" t="n">
        <v>96.57</v>
      </c>
      <c r="C69" s="0" t="n">
        <v>97.3</v>
      </c>
      <c r="D69" s="0" t="n">
        <v>96.25</v>
      </c>
      <c r="E69" s="0" t="n">
        <v>97.17</v>
      </c>
      <c r="F69" s="0" t="n">
        <v>1957341</v>
      </c>
    </row>
    <row r="70" customFormat="false" ht="13" hidden="false" customHeight="false" outlineLevel="0" collapsed="false">
      <c r="A70" s="75" t="n">
        <v>42866</v>
      </c>
      <c r="B70" s="0" t="n">
        <v>96.53</v>
      </c>
      <c r="C70" s="0" t="n">
        <v>96.6</v>
      </c>
      <c r="D70" s="0" t="n">
        <v>95.87</v>
      </c>
      <c r="E70" s="0" t="n">
        <v>96.46</v>
      </c>
      <c r="F70" s="0" t="n">
        <v>3029071</v>
      </c>
    </row>
    <row r="71" customFormat="false" ht="13" hidden="false" customHeight="false" outlineLevel="0" collapsed="false">
      <c r="A71" s="75" t="n">
        <v>42865</v>
      </c>
      <c r="B71" s="0" t="n">
        <v>96.97</v>
      </c>
      <c r="C71" s="0" t="n">
        <v>97.5</v>
      </c>
      <c r="D71" s="0" t="n">
        <v>95.85</v>
      </c>
      <c r="E71" s="0" t="n">
        <v>96.63</v>
      </c>
      <c r="F71" s="0" t="n">
        <v>2919989</v>
      </c>
    </row>
    <row r="72" customFormat="false" ht="13" hidden="false" customHeight="false" outlineLevel="0" collapsed="false">
      <c r="A72" s="75" t="n">
        <v>42864</v>
      </c>
      <c r="B72" s="0" t="n">
        <v>96.63</v>
      </c>
      <c r="C72" s="0" t="n">
        <v>97.43</v>
      </c>
      <c r="D72" s="0" t="n">
        <v>96.17</v>
      </c>
      <c r="E72" s="0" t="n">
        <v>97.08</v>
      </c>
      <c r="F72" s="0" t="n">
        <v>2625166</v>
      </c>
    </row>
    <row r="73" customFormat="false" ht="13" hidden="false" customHeight="false" outlineLevel="0" collapsed="false">
      <c r="A73" s="75" t="n">
        <v>42863</v>
      </c>
      <c r="B73" s="0" t="n">
        <v>99.5</v>
      </c>
      <c r="C73" s="0" t="n">
        <v>99.65</v>
      </c>
      <c r="D73" s="0" t="n">
        <v>96.42</v>
      </c>
      <c r="E73" s="0" t="n">
        <v>96.7</v>
      </c>
      <c r="F73" s="0" t="n">
        <v>4799832</v>
      </c>
    </row>
    <row r="74" customFormat="false" ht="13" hidden="false" customHeight="false" outlineLevel="0" collapsed="false">
      <c r="A74" s="75" t="n">
        <v>42860</v>
      </c>
      <c r="B74" s="0" t="n">
        <v>99.35</v>
      </c>
      <c r="C74" s="0" t="n">
        <v>99.53</v>
      </c>
      <c r="D74" s="0" t="n">
        <v>98.64</v>
      </c>
      <c r="E74" s="0" t="n">
        <v>99.29</v>
      </c>
      <c r="F74" s="0" t="n">
        <v>1858701</v>
      </c>
    </row>
    <row r="75" customFormat="false" ht="13" hidden="false" customHeight="false" outlineLevel="0" collapsed="false">
      <c r="A75" s="75" t="n">
        <v>42859</v>
      </c>
      <c r="B75" s="0" t="n">
        <v>98.31</v>
      </c>
      <c r="C75" s="0" t="n">
        <v>99.13</v>
      </c>
      <c r="D75" s="0" t="n">
        <v>97.59</v>
      </c>
      <c r="E75" s="0" t="n">
        <v>99.1</v>
      </c>
      <c r="F75" s="0" t="n">
        <v>3377997</v>
      </c>
    </row>
    <row r="76" customFormat="false" ht="13" hidden="false" customHeight="false" outlineLevel="0" collapsed="false">
      <c r="A76" s="75" t="n">
        <v>42858</v>
      </c>
      <c r="B76" s="0" t="n">
        <v>98.95</v>
      </c>
      <c r="C76" s="0" t="n">
        <v>99.62</v>
      </c>
      <c r="D76" s="0" t="n">
        <v>95.5</v>
      </c>
      <c r="E76" s="0" t="n">
        <v>97.51</v>
      </c>
      <c r="F76" s="0" t="n">
        <v>6336007</v>
      </c>
    </row>
    <row r="77" customFormat="false" ht="13" hidden="false" customHeight="false" outlineLevel="0" collapsed="false">
      <c r="A77" s="75" t="n">
        <v>42857</v>
      </c>
      <c r="B77" s="0" t="n">
        <v>104.19</v>
      </c>
      <c r="C77" s="0" t="n">
        <v>104.43</v>
      </c>
      <c r="D77" s="0" t="n">
        <v>103.6</v>
      </c>
      <c r="E77" s="0" t="n">
        <v>104.01</v>
      </c>
      <c r="F77" s="0" t="n">
        <v>2254321</v>
      </c>
    </row>
    <row r="78" customFormat="false" ht="13" hidden="false" customHeight="false" outlineLevel="0" collapsed="false">
      <c r="A78" s="75" t="n">
        <v>42856</v>
      </c>
      <c r="B78" s="0" t="n">
        <v>104.29</v>
      </c>
      <c r="C78" s="0" t="n">
        <v>104.41</v>
      </c>
      <c r="D78" s="0" t="n">
        <v>103.59</v>
      </c>
      <c r="E78" s="0" t="n">
        <v>103.97</v>
      </c>
      <c r="F78" s="0" t="n">
        <v>1406147</v>
      </c>
    </row>
    <row r="79" customFormat="false" ht="13" hidden="false" customHeight="false" outlineLevel="0" collapsed="false">
      <c r="A79" s="75" t="n">
        <v>42853</v>
      </c>
      <c r="B79" s="0" t="n">
        <v>105.03</v>
      </c>
      <c r="C79" s="0" t="n">
        <v>105.28</v>
      </c>
      <c r="D79" s="0" t="n">
        <v>104.29</v>
      </c>
      <c r="E79" s="0" t="n">
        <v>104.49</v>
      </c>
      <c r="F79" s="0" t="n">
        <v>1610922</v>
      </c>
    </row>
    <row r="80" customFormat="false" ht="13" hidden="false" customHeight="false" outlineLevel="0" collapsed="false">
      <c r="A80" s="75" t="n">
        <v>42852</v>
      </c>
      <c r="B80" s="0" t="n">
        <v>105.26</v>
      </c>
      <c r="C80" s="0" t="n">
        <v>105.68</v>
      </c>
      <c r="D80" s="0" t="n">
        <v>104.65</v>
      </c>
      <c r="E80" s="0" t="n">
        <v>105.16</v>
      </c>
      <c r="F80" s="0" t="n">
        <v>1505235</v>
      </c>
    </row>
    <row r="81" customFormat="false" ht="13" hidden="false" customHeight="false" outlineLevel="0" collapsed="false">
      <c r="A81" s="75" t="n">
        <v>42851</v>
      </c>
      <c r="B81" s="0" t="n">
        <v>104.51</v>
      </c>
      <c r="C81" s="0" t="n">
        <v>105.15</v>
      </c>
      <c r="D81" s="0" t="n">
        <v>104.31</v>
      </c>
      <c r="E81" s="0" t="n">
        <v>104.86</v>
      </c>
      <c r="F81" s="0" t="n">
        <v>1431106</v>
      </c>
    </row>
    <row r="82" customFormat="false" ht="13" hidden="false" customHeight="false" outlineLevel="0" collapsed="false">
      <c r="A82" s="75" t="n">
        <v>42850</v>
      </c>
      <c r="B82" s="0" t="n">
        <v>104.14</v>
      </c>
      <c r="C82" s="0" t="n">
        <v>105.22</v>
      </c>
      <c r="D82" s="0" t="n">
        <v>104.09</v>
      </c>
      <c r="E82" s="0" t="n">
        <v>105.01</v>
      </c>
      <c r="F82" s="0" t="n">
        <v>1306521</v>
      </c>
    </row>
    <row r="83" customFormat="false" ht="13" hidden="false" customHeight="false" outlineLevel="0" collapsed="false">
      <c r="A83" s="75" t="n">
        <v>42849</v>
      </c>
      <c r="B83" s="0" t="n">
        <v>104</v>
      </c>
      <c r="C83" s="0" t="n">
        <v>104.19</v>
      </c>
      <c r="D83" s="0" t="n">
        <v>103.1</v>
      </c>
      <c r="E83" s="0" t="n">
        <v>104.14</v>
      </c>
      <c r="F83" s="0" t="n">
        <v>1887063</v>
      </c>
    </row>
    <row r="84" customFormat="false" ht="13" hidden="false" customHeight="false" outlineLevel="0" collapsed="false">
      <c r="A84" s="75" t="n">
        <v>42846</v>
      </c>
      <c r="B84" s="0" t="n">
        <v>103.04</v>
      </c>
      <c r="C84" s="0" t="n">
        <v>103.48</v>
      </c>
      <c r="D84" s="0" t="n">
        <v>102.49</v>
      </c>
      <c r="E84" s="0" t="n">
        <v>102.69</v>
      </c>
      <c r="F84" s="0" t="n">
        <v>1528866</v>
      </c>
    </row>
    <row r="85" customFormat="false" ht="13" hidden="false" customHeight="false" outlineLevel="0" collapsed="false">
      <c r="A85" s="75" t="n">
        <v>42845</v>
      </c>
      <c r="B85" s="0" t="n">
        <v>102.34</v>
      </c>
      <c r="C85" s="0" t="n">
        <v>103.32</v>
      </c>
      <c r="D85" s="0" t="n">
        <v>102.23</v>
      </c>
      <c r="E85" s="0" t="n">
        <v>103.04</v>
      </c>
      <c r="F85" s="0" t="n">
        <v>1218209</v>
      </c>
    </row>
    <row r="86" customFormat="false" ht="13" hidden="false" customHeight="false" outlineLevel="0" collapsed="false">
      <c r="A86" s="75" t="n">
        <v>42844</v>
      </c>
      <c r="B86" s="0" t="n">
        <v>102.1</v>
      </c>
      <c r="C86" s="0" t="n">
        <v>102.56</v>
      </c>
      <c r="D86" s="0" t="n">
        <v>101.78</v>
      </c>
      <c r="E86" s="0" t="n">
        <v>102.07</v>
      </c>
      <c r="F86" s="0" t="n">
        <v>1113025</v>
      </c>
    </row>
    <row r="87" customFormat="false" ht="13" hidden="false" customHeight="false" outlineLevel="0" collapsed="false">
      <c r="A87" s="75" t="n">
        <v>42843</v>
      </c>
      <c r="B87" s="0" t="n">
        <v>101.57</v>
      </c>
      <c r="C87" s="0" t="n">
        <v>102.47</v>
      </c>
      <c r="D87" s="0" t="n">
        <v>100.08</v>
      </c>
      <c r="E87" s="0" t="n">
        <v>101.93</v>
      </c>
      <c r="F87" s="0" t="n">
        <v>1570970</v>
      </c>
    </row>
    <row r="88" customFormat="false" ht="13" hidden="false" customHeight="false" outlineLevel="0" collapsed="false">
      <c r="A88" s="75" t="n">
        <v>42842</v>
      </c>
      <c r="B88" s="0" t="n">
        <v>101.95</v>
      </c>
      <c r="C88" s="0" t="n">
        <v>102</v>
      </c>
      <c r="D88" s="0" t="n">
        <v>101.36</v>
      </c>
      <c r="E88" s="0" t="n">
        <v>101.86</v>
      </c>
      <c r="F88" s="0" t="n">
        <v>1215383</v>
      </c>
    </row>
    <row r="89" customFormat="false" ht="13" hidden="false" customHeight="false" outlineLevel="0" collapsed="false">
      <c r="A89" s="75" t="n">
        <v>42838</v>
      </c>
      <c r="B89" s="0" t="n">
        <v>102.26</v>
      </c>
      <c r="C89" s="0" t="n">
        <v>102.26</v>
      </c>
      <c r="D89" s="0" t="n">
        <v>101.24</v>
      </c>
      <c r="E89" s="0" t="n">
        <v>101.26</v>
      </c>
      <c r="F89" s="0" t="n">
        <v>1218656</v>
      </c>
    </row>
    <row r="90" customFormat="false" ht="13" hidden="false" customHeight="false" outlineLevel="0" collapsed="false">
      <c r="A90" s="75" t="n">
        <v>42837</v>
      </c>
      <c r="B90" s="0" t="n">
        <v>101.73</v>
      </c>
      <c r="C90" s="0" t="n">
        <v>102.1</v>
      </c>
      <c r="D90" s="0" t="n">
        <v>101.49</v>
      </c>
      <c r="E90" s="0" t="n">
        <v>101.95</v>
      </c>
      <c r="F90" s="0" t="n">
        <v>1812265</v>
      </c>
    </row>
    <row r="91" customFormat="false" ht="13" hidden="false" customHeight="false" outlineLevel="0" collapsed="false">
      <c r="A91" s="75" t="n">
        <v>42836</v>
      </c>
      <c r="B91" s="0" t="n">
        <v>101.88</v>
      </c>
      <c r="C91" s="0" t="n">
        <v>102.43</v>
      </c>
      <c r="D91" s="0" t="n">
        <v>101.33</v>
      </c>
      <c r="E91" s="0" t="n">
        <v>102.09</v>
      </c>
      <c r="F91" s="0" t="n">
        <v>908733</v>
      </c>
    </row>
    <row r="92" customFormat="false" ht="13" hidden="false" customHeight="false" outlineLevel="0" collapsed="false">
      <c r="A92" s="75" t="n">
        <v>42835</v>
      </c>
      <c r="B92" s="0" t="n">
        <v>102.16</v>
      </c>
      <c r="C92" s="0" t="n">
        <v>102.68</v>
      </c>
      <c r="D92" s="0" t="n">
        <v>101.79</v>
      </c>
      <c r="E92" s="0" t="n">
        <v>102.14</v>
      </c>
      <c r="F92" s="0" t="n">
        <v>979983</v>
      </c>
    </row>
    <row r="93" customFormat="false" ht="13" hidden="false" customHeight="false" outlineLevel="0" collapsed="false">
      <c r="A93" s="75" t="n">
        <v>42832</v>
      </c>
      <c r="B93" s="0" t="n">
        <v>101.87</v>
      </c>
      <c r="C93" s="0" t="n">
        <v>102.42</v>
      </c>
      <c r="D93" s="0" t="n">
        <v>101.46</v>
      </c>
      <c r="E93" s="0" t="n">
        <v>102.19</v>
      </c>
      <c r="F93" s="0" t="n">
        <v>1601267</v>
      </c>
    </row>
    <row r="94" customFormat="false" ht="13" hidden="false" customHeight="false" outlineLevel="0" collapsed="false">
      <c r="A94" s="75" t="n">
        <v>42831</v>
      </c>
      <c r="B94" s="0" t="n">
        <v>101.89</v>
      </c>
      <c r="C94" s="0" t="n">
        <v>101.91</v>
      </c>
      <c r="D94" s="0" t="n">
        <v>101.45</v>
      </c>
      <c r="E94" s="0" t="n">
        <v>101.75</v>
      </c>
      <c r="F94" s="0" t="n">
        <v>1087075</v>
      </c>
    </row>
    <row r="95" customFormat="false" ht="13" hidden="false" customHeight="false" outlineLevel="0" collapsed="false">
      <c r="A95" s="75" t="n">
        <v>42830</v>
      </c>
      <c r="B95" s="0" t="n">
        <v>101.81</v>
      </c>
      <c r="C95" s="0" t="n">
        <v>103.01</v>
      </c>
      <c r="D95" s="0" t="n">
        <v>101.24</v>
      </c>
      <c r="E95" s="0" t="n">
        <v>101.93</v>
      </c>
      <c r="F95" s="0" t="n">
        <v>1693915</v>
      </c>
    </row>
    <row r="96" customFormat="false" ht="13" hidden="false" customHeight="false" outlineLevel="0" collapsed="false">
      <c r="A96" s="75" t="n">
        <v>42829</v>
      </c>
      <c r="B96" s="0" t="n">
        <v>101.33</v>
      </c>
      <c r="C96" s="0" t="n">
        <v>101.53</v>
      </c>
      <c r="D96" s="0" t="n">
        <v>100.86</v>
      </c>
      <c r="E96" s="0" t="n">
        <v>101.45</v>
      </c>
      <c r="F96" s="0" t="n">
        <v>1143284</v>
      </c>
    </row>
    <row r="97" customFormat="false" ht="13" hidden="false" customHeight="false" outlineLevel="0" collapsed="false">
      <c r="A97" s="75" t="n">
        <v>42828</v>
      </c>
      <c r="B97" s="0" t="n">
        <v>102.23</v>
      </c>
      <c r="C97" s="0" t="n">
        <v>102.57</v>
      </c>
      <c r="D97" s="0" t="n">
        <v>101.02</v>
      </c>
      <c r="E97" s="0" t="n">
        <v>101.27</v>
      </c>
      <c r="F97" s="0" t="n">
        <v>1637602</v>
      </c>
    </row>
    <row r="98" customFormat="false" ht="13" hidden="false" customHeight="false" outlineLevel="0" collapsed="false">
      <c r="A98" s="75" t="n">
        <v>42825</v>
      </c>
      <c r="B98" s="0" t="n">
        <v>102.14</v>
      </c>
      <c r="C98" s="0" t="n">
        <v>102.62</v>
      </c>
      <c r="D98" s="0" t="n">
        <v>101.98</v>
      </c>
      <c r="E98" s="0" t="n">
        <v>102.39</v>
      </c>
      <c r="F98" s="0" t="n">
        <v>1374619</v>
      </c>
    </row>
    <row r="99" customFormat="false" ht="13" hidden="false" customHeight="false" outlineLevel="0" collapsed="false">
      <c r="A99" s="75" t="n">
        <v>42824</v>
      </c>
      <c r="B99" s="0" t="n">
        <v>102.07</v>
      </c>
      <c r="C99" s="0" t="n">
        <v>102.44</v>
      </c>
      <c r="D99" s="0" t="n">
        <v>101.77</v>
      </c>
      <c r="E99" s="0" t="n">
        <v>102.17</v>
      </c>
      <c r="F99" s="0" t="n">
        <v>1225705</v>
      </c>
    </row>
    <row r="100" customFormat="false" ht="13" hidden="false" customHeight="false" outlineLevel="0" collapsed="false">
      <c r="A100" s="75" t="n">
        <v>42823</v>
      </c>
      <c r="B100" s="0" t="n">
        <v>102.91</v>
      </c>
      <c r="C100" s="0" t="n">
        <v>103.03</v>
      </c>
      <c r="D100" s="0" t="n">
        <v>101.88</v>
      </c>
      <c r="E100" s="0" t="n">
        <v>102.13</v>
      </c>
      <c r="F100" s="0" t="n">
        <v>2245094</v>
      </c>
    </row>
    <row r="101" customFormat="false" ht="13" hidden="false" customHeight="false" outlineLevel="0" collapsed="false">
      <c r="A101" s="75" t="n">
        <v>42822</v>
      </c>
      <c r="B101" s="0" t="n">
        <v>102.53</v>
      </c>
      <c r="C101" s="0" t="n">
        <v>103.62</v>
      </c>
      <c r="D101" s="0" t="n">
        <v>102.21</v>
      </c>
      <c r="E101" s="0" t="n">
        <v>103.28</v>
      </c>
      <c r="F101" s="0" t="n">
        <v>1485979</v>
      </c>
    </row>
    <row r="102" customFormat="false" ht="13" hidden="false" customHeight="false" outlineLevel="0" collapsed="false">
      <c r="A102" s="75" t="n">
        <v>42821</v>
      </c>
      <c r="B102" s="0" t="n">
        <v>102.73</v>
      </c>
      <c r="C102" s="0" t="n">
        <v>103.26</v>
      </c>
      <c r="D102" s="0" t="n">
        <v>102.37</v>
      </c>
      <c r="E102" s="0" t="n">
        <v>102.91</v>
      </c>
      <c r="F102" s="0" t="n">
        <v>1504466</v>
      </c>
    </row>
    <row r="103" customFormat="false" ht="13" hidden="false" customHeight="false" outlineLevel="0" collapsed="false">
      <c r="A103" s="75" t="n">
        <v>42818</v>
      </c>
      <c r="B103" s="0" t="n">
        <v>103.75</v>
      </c>
      <c r="C103" s="0" t="n">
        <v>104.17</v>
      </c>
      <c r="D103" s="0" t="n">
        <v>103.06</v>
      </c>
      <c r="E103" s="0" t="n">
        <v>103.38</v>
      </c>
      <c r="F103" s="0" t="n">
        <v>1359886</v>
      </c>
    </row>
    <row r="104" customFormat="false" ht="13" hidden="false" customHeight="false" outlineLevel="0" collapsed="false">
      <c r="A104" s="75" t="n">
        <v>42817</v>
      </c>
      <c r="B104" s="0" t="n">
        <v>103.49</v>
      </c>
      <c r="C104" s="0" t="n">
        <v>104.25</v>
      </c>
      <c r="D104" s="0" t="n">
        <v>103.1</v>
      </c>
      <c r="E104" s="0" t="n">
        <v>103.52</v>
      </c>
      <c r="F104" s="0" t="n">
        <v>1010177</v>
      </c>
    </row>
    <row r="105" customFormat="false" ht="13" hidden="false" customHeight="false" outlineLevel="0" collapsed="false">
      <c r="A105" s="75" t="n">
        <v>42816</v>
      </c>
      <c r="B105" s="0" t="n">
        <v>103.35</v>
      </c>
      <c r="C105" s="0" t="n">
        <v>103.74</v>
      </c>
      <c r="D105" s="0" t="n">
        <v>102.89</v>
      </c>
      <c r="E105" s="0" t="n">
        <v>103.68</v>
      </c>
      <c r="F105" s="0" t="n">
        <v>2011038</v>
      </c>
    </row>
    <row r="106" customFormat="false" ht="13" hidden="false" customHeight="false" outlineLevel="0" collapsed="false">
      <c r="A106" s="75" t="n">
        <v>42815</v>
      </c>
      <c r="B106" s="0" t="n">
        <v>104.9</v>
      </c>
      <c r="C106" s="0" t="n">
        <v>104.96</v>
      </c>
      <c r="D106" s="0" t="n">
        <v>102.99</v>
      </c>
      <c r="E106" s="0" t="n">
        <v>103.12</v>
      </c>
      <c r="F106" s="0" t="n">
        <v>1612663</v>
      </c>
    </row>
    <row r="107" customFormat="false" ht="13" hidden="false" customHeight="false" outlineLevel="0" collapsed="false">
      <c r="A107" s="75" t="n">
        <v>42814</v>
      </c>
      <c r="B107" s="0" t="n">
        <v>105.17</v>
      </c>
      <c r="C107" s="0" t="n">
        <v>105.18</v>
      </c>
      <c r="D107" s="0" t="n">
        <v>104.22</v>
      </c>
      <c r="E107" s="0" t="n">
        <v>104.45</v>
      </c>
      <c r="F107" s="0" t="n">
        <v>1323403</v>
      </c>
    </row>
    <row r="108" customFormat="false" ht="13" hidden="false" customHeight="false" outlineLevel="0" collapsed="false">
      <c r="A108" s="75" t="n">
        <v>42811</v>
      </c>
      <c r="B108" s="0" t="n">
        <v>104.31</v>
      </c>
      <c r="C108" s="0" t="n">
        <v>105.2</v>
      </c>
      <c r="D108" s="0" t="n">
        <v>104.03</v>
      </c>
      <c r="E108" s="0" t="n">
        <v>105.11</v>
      </c>
      <c r="F108" s="0" t="n">
        <v>2890349</v>
      </c>
    </row>
    <row r="109" customFormat="false" ht="13" hidden="false" customHeight="false" outlineLevel="0" collapsed="false">
      <c r="A109" s="75" t="n">
        <v>42810</v>
      </c>
      <c r="B109" s="0" t="n">
        <v>104.65</v>
      </c>
      <c r="C109" s="0" t="n">
        <v>104.89</v>
      </c>
      <c r="D109" s="0" t="n">
        <v>103.9</v>
      </c>
      <c r="E109" s="0" t="n">
        <v>104.25</v>
      </c>
      <c r="F109" s="0" t="n">
        <v>1231091</v>
      </c>
    </row>
    <row r="110" customFormat="false" ht="13" hidden="false" customHeight="false" outlineLevel="0" collapsed="false">
      <c r="A110" s="75" t="n">
        <v>42809</v>
      </c>
      <c r="B110" s="0" t="n">
        <v>104.27</v>
      </c>
      <c r="C110" s="0" t="n">
        <v>104.79</v>
      </c>
      <c r="D110" s="0" t="n">
        <v>103.66</v>
      </c>
      <c r="E110" s="0" t="n">
        <v>104.67</v>
      </c>
      <c r="F110" s="0" t="n">
        <v>1500187</v>
      </c>
    </row>
    <row r="111" customFormat="false" ht="13" hidden="false" customHeight="false" outlineLevel="0" collapsed="false">
      <c r="A111" s="75" t="n">
        <v>42808</v>
      </c>
      <c r="B111" s="0" t="n">
        <v>104.66</v>
      </c>
      <c r="C111" s="0" t="n">
        <v>104.76</v>
      </c>
      <c r="D111" s="0" t="n">
        <v>103.69</v>
      </c>
      <c r="E111" s="0" t="n">
        <v>103.97</v>
      </c>
      <c r="F111" s="0" t="n">
        <v>1848326</v>
      </c>
    </row>
    <row r="112" customFormat="false" ht="13" hidden="false" customHeight="false" outlineLevel="0" collapsed="false">
      <c r="A112" s="75" t="n">
        <v>42807</v>
      </c>
      <c r="B112" s="0" t="n">
        <v>104.49</v>
      </c>
      <c r="C112" s="0" t="n">
        <v>104.9</v>
      </c>
      <c r="D112" s="0" t="n">
        <v>104.14</v>
      </c>
      <c r="E112" s="0" t="n">
        <v>104.84</v>
      </c>
      <c r="F112" s="0" t="n">
        <v>1802650</v>
      </c>
    </row>
    <row r="113" customFormat="false" ht="13" hidden="false" customHeight="false" outlineLevel="0" collapsed="false">
      <c r="A113" s="75" t="n">
        <v>42804</v>
      </c>
      <c r="B113" s="0" t="n">
        <v>103.87</v>
      </c>
      <c r="C113" s="0" t="n">
        <v>104.63</v>
      </c>
      <c r="D113" s="0" t="n">
        <v>103.54</v>
      </c>
      <c r="E113" s="0" t="n">
        <v>104.55</v>
      </c>
      <c r="F113" s="0" t="n">
        <v>1556780</v>
      </c>
    </row>
    <row r="114" customFormat="false" ht="13" hidden="false" customHeight="false" outlineLevel="0" collapsed="false">
      <c r="A114" s="75" t="n">
        <v>42803</v>
      </c>
      <c r="B114" s="0" t="n">
        <v>103.57</v>
      </c>
      <c r="C114" s="0" t="n">
        <v>104.08</v>
      </c>
      <c r="D114" s="0" t="n">
        <v>102.92</v>
      </c>
      <c r="E114" s="0" t="n">
        <v>103.4</v>
      </c>
      <c r="F114" s="0" t="n">
        <v>1393832</v>
      </c>
    </row>
    <row r="115" customFormat="false" ht="13" hidden="false" customHeight="false" outlineLevel="0" collapsed="false">
      <c r="A115" s="75" t="n">
        <v>42802</v>
      </c>
      <c r="B115" s="0" t="n">
        <v>103.62</v>
      </c>
      <c r="C115" s="0" t="n">
        <v>104.13</v>
      </c>
      <c r="D115" s="0" t="n">
        <v>103.34</v>
      </c>
      <c r="E115" s="0" t="n">
        <v>103.71</v>
      </c>
      <c r="F115" s="0" t="n">
        <v>1577185</v>
      </c>
    </row>
    <row r="116" customFormat="false" ht="13" hidden="false" customHeight="false" outlineLevel="0" collapsed="false">
      <c r="A116" s="75" t="n">
        <v>42801</v>
      </c>
      <c r="B116" s="0" t="n">
        <v>104.54</v>
      </c>
      <c r="C116" s="0" t="n">
        <v>104.85</v>
      </c>
      <c r="D116" s="0" t="n">
        <v>103.9</v>
      </c>
      <c r="E116" s="0" t="n">
        <v>104.27</v>
      </c>
      <c r="F116" s="0" t="n">
        <v>1881528</v>
      </c>
    </row>
    <row r="117" customFormat="false" ht="13" hidden="false" customHeight="false" outlineLevel="0" collapsed="false">
      <c r="A117" s="75" t="n">
        <v>42800</v>
      </c>
      <c r="B117" s="0" t="n">
        <v>103.88</v>
      </c>
      <c r="C117" s="0" t="n">
        <v>105</v>
      </c>
      <c r="D117" s="0" t="n">
        <v>103.88</v>
      </c>
      <c r="E117" s="0" t="n">
        <v>104.95</v>
      </c>
      <c r="F117" s="0" t="n">
        <v>1678307</v>
      </c>
    </row>
    <row r="118" customFormat="false" ht="13" hidden="false" customHeight="false" outlineLevel="0" collapsed="false">
      <c r="A118" s="75" t="n">
        <v>42797</v>
      </c>
      <c r="B118" s="0" t="n">
        <v>103.95</v>
      </c>
      <c r="C118" s="0" t="n">
        <v>104.61</v>
      </c>
      <c r="D118" s="0" t="n">
        <v>103.63</v>
      </c>
      <c r="E118" s="0" t="n">
        <v>104.5</v>
      </c>
      <c r="F118" s="0" t="n">
        <v>1216370</v>
      </c>
    </row>
    <row r="119" customFormat="false" ht="13" hidden="false" customHeight="false" outlineLevel="0" collapsed="false">
      <c r="A119" s="75" t="n">
        <v>42796</v>
      </c>
      <c r="B119" s="0" t="n">
        <v>104.14</v>
      </c>
      <c r="C119" s="0" t="n">
        <v>104.37</v>
      </c>
      <c r="D119" s="0" t="n">
        <v>103.86</v>
      </c>
      <c r="E119" s="0" t="n">
        <v>104.07</v>
      </c>
      <c r="F119" s="0" t="n">
        <v>1697190</v>
      </c>
    </row>
    <row r="120" customFormat="false" ht="13" hidden="false" customHeight="false" outlineLevel="0" collapsed="false">
      <c r="A120" s="75" t="n">
        <v>42795</v>
      </c>
      <c r="B120" s="0" t="n">
        <v>103.66</v>
      </c>
      <c r="C120" s="0" t="n">
        <v>104.71</v>
      </c>
      <c r="D120" s="0" t="n">
        <v>103.23</v>
      </c>
      <c r="E120" s="0" t="n">
        <v>104.53</v>
      </c>
      <c r="F120" s="0" t="n">
        <v>1828233</v>
      </c>
    </row>
    <row r="121" customFormat="false" ht="13" hidden="false" customHeight="false" outlineLevel="0" collapsed="false">
      <c r="A121" s="75" t="n">
        <v>42794</v>
      </c>
      <c r="B121" s="0" t="n">
        <v>102.68</v>
      </c>
      <c r="C121" s="0" t="n">
        <v>102.81</v>
      </c>
      <c r="D121" s="0" t="n">
        <v>102.24</v>
      </c>
      <c r="E121" s="0" t="n">
        <v>102.62</v>
      </c>
      <c r="F121" s="0" t="n">
        <v>2060663</v>
      </c>
    </row>
    <row r="122" customFormat="false" ht="13" hidden="false" customHeight="false" outlineLevel="0" collapsed="false">
      <c r="A122" s="75" t="n">
        <v>42793</v>
      </c>
      <c r="B122" s="0" t="n">
        <v>102.93</v>
      </c>
      <c r="C122" s="0" t="n">
        <v>103.14</v>
      </c>
      <c r="D122" s="0" t="n">
        <v>102.47</v>
      </c>
      <c r="E122" s="0" t="n">
        <v>102.7</v>
      </c>
      <c r="F122" s="0" t="n">
        <v>1188346</v>
      </c>
    </row>
    <row r="123" customFormat="false" ht="13" hidden="false" customHeight="false" outlineLevel="0" collapsed="false">
      <c r="A123" s="75" t="n">
        <v>42790</v>
      </c>
      <c r="B123" s="0" t="n">
        <v>101.63</v>
      </c>
      <c r="C123" s="0" t="n">
        <v>103.01</v>
      </c>
      <c r="D123" s="0" t="n">
        <v>101.3</v>
      </c>
      <c r="E123" s="0" t="n">
        <v>103</v>
      </c>
      <c r="F123" s="0" t="n">
        <v>1774494</v>
      </c>
    </row>
    <row r="124" customFormat="false" ht="13" hidden="false" customHeight="false" outlineLevel="0" collapsed="false">
      <c r="A124" s="75" t="n">
        <v>42789</v>
      </c>
      <c r="B124" s="0" t="n">
        <v>100.79</v>
      </c>
      <c r="C124" s="0" t="n">
        <v>101.78</v>
      </c>
      <c r="D124" s="0" t="n">
        <v>100.49</v>
      </c>
      <c r="E124" s="0" t="n">
        <v>101.64</v>
      </c>
      <c r="F124" s="0" t="n">
        <v>1459263</v>
      </c>
    </row>
    <row r="125" customFormat="false" ht="13" hidden="false" customHeight="false" outlineLevel="0" collapsed="false">
      <c r="A125" s="75" t="n">
        <v>42788</v>
      </c>
      <c r="B125" s="0" t="n">
        <v>99.09</v>
      </c>
      <c r="C125" s="0" t="n">
        <v>100.68</v>
      </c>
      <c r="D125" s="0" t="n">
        <v>99.09</v>
      </c>
      <c r="E125" s="0" t="n">
        <v>100.42</v>
      </c>
      <c r="F125" s="0" t="n">
        <v>1677855</v>
      </c>
    </row>
    <row r="126" customFormat="false" ht="13" hidden="false" customHeight="false" outlineLevel="0" collapsed="false">
      <c r="A126" s="75" t="n">
        <v>42787</v>
      </c>
      <c r="B126" s="0" t="n">
        <v>99.39</v>
      </c>
      <c r="C126" s="0" t="n">
        <v>99.59</v>
      </c>
      <c r="D126" s="0" t="n">
        <v>98.75</v>
      </c>
      <c r="E126" s="0" t="n">
        <v>99.22</v>
      </c>
      <c r="F126" s="0" t="n">
        <v>2099415</v>
      </c>
    </row>
    <row r="127" customFormat="false" ht="13" hidden="false" customHeight="false" outlineLevel="0" collapsed="false">
      <c r="A127" s="75" t="n">
        <v>42783</v>
      </c>
      <c r="B127" s="0" t="n">
        <v>99.6</v>
      </c>
      <c r="C127" s="0" t="n">
        <v>99.7</v>
      </c>
      <c r="D127" s="0" t="n">
        <v>98.82</v>
      </c>
      <c r="E127" s="0" t="n">
        <v>99.68</v>
      </c>
      <c r="F127" s="0" t="n">
        <v>1577550</v>
      </c>
    </row>
    <row r="128" customFormat="false" ht="13" hidden="false" customHeight="false" outlineLevel="0" collapsed="false">
      <c r="A128" s="75" t="n">
        <v>42782</v>
      </c>
      <c r="B128" s="0" t="n">
        <v>99.59</v>
      </c>
      <c r="C128" s="0" t="n">
        <v>99.88</v>
      </c>
      <c r="D128" s="0" t="n">
        <v>99.19</v>
      </c>
      <c r="E128" s="0" t="n">
        <v>99.88</v>
      </c>
      <c r="F128" s="0" t="n">
        <v>1314754</v>
      </c>
    </row>
    <row r="129" customFormat="false" ht="13" hidden="false" customHeight="false" outlineLevel="0" collapsed="false">
      <c r="A129" s="75" t="n">
        <v>42781</v>
      </c>
      <c r="B129" s="0" t="n">
        <v>98.89</v>
      </c>
      <c r="C129" s="0" t="n">
        <v>99.66</v>
      </c>
      <c r="D129" s="0" t="n">
        <v>98.54</v>
      </c>
      <c r="E129" s="0" t="n">
        <v>99.65</v>
      </c>
      <c r="F129" s="0" t="n">
        <v>1579762</v>
      </c>
    </row>
    <row r="130" customFormat="false" ht="13" hidden="false" customHeight="false" outlineLevel="0" collapsed="false">
      <c r="A130" s="75" t="n">
        <v>42780</v>
      </c>
      <c r="B130" s="0" t="n">
        <v>98.42</v>
      </c>
      <c r="C130" s="0" t="n">
        <v>99.6</v>
      </c>
      <c r="D130" s="0" t="n">
        <v>98.32</v>
      </c>
      <c r="E130" s="0" t="n">
        <v>99.44</v>
      </c>
      <c r="F130" s="0" t="n">
        <v>1615005</v>
      </c>
    </row>
    <row r="131" customFormat="false" ht="13" hidden="false" customHeight="false" outlineLevel="0" collapsed="false">
      <c r="A131" s="75" t="n">
        <v>42779</v>
      </c>
      <c r="B131" s="0" t="n">
        <v>98.06</v>
      </c>
      <c r="C131" s="0" t="n">
        <v>98.6</v>
      </c>
      <c r="D131" s="0" t="n">
        <v>98.06</v>
      </c>
      <c r="E131" s="0" t="n">
        <v>98.58</v>
      </c>
      <c r="F131" s="0" t="n">
        <v>1500759</v>
      </c>
    </row>
    <row r="132" customFormat="false" ht="13" hidden="false" customHeight="false" outlineLevel="0" collapsed="false">
      <c r="A132" s="75" t="n">
        <v>42776</v>
      </c>
      <c r="B132" s="0" t="n">
        <v>97.7</v>
      </c>
      <c r="C132" s="0" t="n">
        <v>98.3</v>
      </c>
      <c r="D132" s="0" t="n">
        <v>97.46</v>
      </c>
      <c r="E132" s="0" t="n">
        <v>97.82</v>
      </c>
      <c r="F132" s="0" t="n">
        <v>1214696</v>
      </c>
    </row>
    <row r="133" customFormat="false" ht="13" hidden="false" customHeight="false" outlineLevel="0" collapsed="false">
      <c r="A133" s="75" t="n">
        <v>42775</v>
      </c>
      <c r="B133" s="0" t="n">
        <v>96.77</v>
      </c>
      <c r="C133" s="0" t="n">
        <v>97.99</v>
      </c>
      <c r="D133" s="0" t="n">
        <v>96.31</v>
      </c>
      <c r="E133" s="0" t="n">
        <v>97.65</v>
      </c>
      <c r="F133" s="0" t="n">
        <v>3380808</v>
      </c>
    </row>
    <row r="134" customFormat="false" ht="13" hidden="false" customHeight="false" outlineLevel="0" collapsed="false">
      <c r="A134" s="75" t="n">
        <v>42774</v>
      </c>
      <c r="B134" s="0" t="n">
        <v>96.19</v>
      </c>
      <c r="C134" s="0" t="n">
        <v>97.06</v>
      </c>
      <c r="D134" s="0" t="n">
        <v>96.05</v>
      </c>
      <c r="E134" s="0" t="n">
        <v>96.58</v>
      </c>
      <c r="F134" s="0" t="n">
        <v>1297972</v>
      </c>
    </row>
    <row r="135" customFormat="false" ht="13" hidden="false" customHeight="false" outlineLevel="0" collapsed="false">
      <c r="A135" s="75" t="n">
        <v>42773</v>
      </c>
      <c r="B135" s="0" t="n">
        <v>96.5</v>
      </c>
      <c r="C135" s="0" t="n">
        <v>96.86</v>
      </c>
      <c r="D135" s="0" t="n">
        <v>95.91</v>
      </c>
      <c r="E135" s="0" t="n">
        <v>96.29</v>
      </c>
      <c r="F135" s="0" t="n">
        <v>1521355</v>
      </c>
    </row>
    <row r="136" customFormat="false" ht="13" hidden="false" customHeight="false" outlineLevel="0" collapsed="false">
      <c r="A136" s="75" t="n">
        <v>42772</v>
      </c>
      <c r="B136" s="0" t="n">
        <v>96.68</v>
      </c>
      <c r="C136" s="0" t="n">
        <v>97.07</v>
      </c>
      <c r="D136" s="0" t="n">
        <v>96.07</v>
      </c>
      <c r="E136" s="0" t="n">
        <v>96.47</v>
      </c>
      <c r="F136" s="0" t="n">
        <v>1770640</v>
      </c>
    </row>
    <row r="137" customFormat="false" ht="13" hidden="false" customHeight="false" outlineLevel="0" collapsed="false">
      <c r="A137" s="75" t="n">
        <v>42769</v>
      </c>
      <c r="B137" s="0" t="n">
        <v>97.21</v>
      </c>
      <c r="C137" s="0" t="n">
        <v>97.4</v>
      </c>
      <c r="D137" s="0" t="n">
        <v>96.51</v>
      </c>
      <c r="E137" s="0" t="n">
        <v>96.87</v>
      </c>
      <c r="F137" s="0" t="n">
        <v>2936592</v>
      </c>
    </row>
    <row r="138" customFormat="false" ht="13" hidden="false" customHeight="false" outlineLevel="0" collapsed="false">
      <c r="A138" s="75" t="n">
        <v>42768</v>
      </c>
      <c r="B138" s="0" t="n">
        <v>95.23</v>
      </c>
      <c r="C138" s="0" t="n">
        <v>97.19</v>
      </c>
      <c r="D138" s="0" t="n">
        <v>95.03</v>
      </c>
      <c r="E138" s="0" t="n">
        <v>96.32</v>
      </c>
      <c r="F138" s="0" t="n">
        <v>3975500</v>
      </c>
    </row>
    <row r="139" customFormat="false" ht="13" hidden="false" customHeight="false" outlineLevel="0" collapsed="false">
      <c r="A139" s="75" t="n">
        <v>42767</v>
      </c>
      <c r="B139" s="0" t="n">
        <v>96.03</v>
      </c>
      <c r="C139" s="0" t="n">
        <v>97.32</v>
      </c>
      <c r="D139" s="0" t="n">
        <v>94.11</v>
      </c>
      <c r="E139" s="0" t="n">
        <v>95.25</v>
      </c>
      <c r="F139" s="0" t="n">
        <v>8013843</v>
      </c>
    </row>
    <row r="140" customFormat="false" ht="13" hidden="false" customHeight="false" outlineLevel="0" collapsed="false">
      <c r="A140" s="75" t="n">
        <v>42766</v>
      </c>
      <c r="B140" s="0" t="n">
        <v>101.79</v>
      </c>
      <c r="C140" s="0" t="n">
        <v>102.13</v>
      </c>
      <c r="D140" s="0" t="n">
        <v>100.77</v>
      </c>
      <c r="E140" s="0" t="n">
        <v>100.99</v>
      </c>
      <c r="F140" s="0" t="n">
        <v>2610235</v>
      </c>
    </row>
    <row r="141" customFormat="false" ht="13" hidden="false" customHeight="false" outlineLevel="0" collapsed="false">
      <c r="A141" s="75" t="n">
        <v>42765</v>
      </c>
      <c r="B141" s="0" t="n">
        <v>101.56</v>
      </c>
      <c r="C141" s="0" t="n">
        <v>102.01</v>
      </c>
      <c r="D141" s="0" t="n">
        <v>100.9</v>
      </c>
      <c r="E141" s="0" t="n">
        <v>101.97</v>
      </c>
      <c r="F141" s="0" t="n">
        <v>1648288</v>
      </c>
    </row>
    <row r="142" customFormat="false" ht="13" hidden="false" customHeight="false" outlineLevel="0" collapsed="false">
      <c r="A142" s="75" t="n">
        <v>42762</v>
      </c>
      <c r="B142" s="0" t="n">
        <v>101.44</v>
      </c>
      <c r="C142" s="0" t="n">
        <v>102.15</v>
      </c>
      <c r="D142" s="0" t="n">
        <v>101.18</v>
      </c>
      <c r="E142" s="0" t="n">
        <v>101.71</v>
      </c>
      <c r="F142" s="0" t="n">
        <v>1804455</v>
      </c>
    </row>
    <row r="143" customFormat="false" ht="13" hidden="false" customHeight="false" outlineLevel="0" collapsed="false">
      <c r="A143" s="75" t="n">
        <v>42761</v>
      </c>
      <c r="B143" s="0" t="n">
        <v>102.41</v>
      </c>
      <c r="C143" s="0" t="n">
        <v>102.66</v>
      </c>
      <c r="D143" s="0" t="n">
        <v>102</v>
      </c>
      <c r="E143" s="0" t="n">
        <v>102.04</v>
      </c>
      <c r="F143" s="0" t="n">
        <v>2119697</v>
      </c>
    </row>
    <row r="144" customFormat="false" ht="13" hidden="false" customHeight="false" outlineLevel="0" collapsed="false">
      <c r="A144" s="75" t="n">
        <v>42760</v>
      </c>
      <c r="B144" s="0" t="n">
        <v>103.46</v>
      </c>
      <c r="C144" s="0" t="n">
        <v>103.65</v>
      </c>
      <c r="D144" s="0" t="n">
        <v>102.38</v>
      </c>
      <c r="E144" s="0" t="n">
        <v>102.7</v>
      </c>
      <c r="F144" s="0" t="n">
        <v>1979432</v>
      </c>
    </row>
    <row r="145" customFormat="false" ht="13" hidden="false" customHeight="false" outlineLevel="0" collapsed="false">
      <c r="A145" s="75" t="n">
        <v>42759</v>
      </c>
      <c r="B145" s="0" t="n">
        <v>102.25</v>
      </c>
      <c r="C145" s="0" t="n">
        <v>103.35</v>
      </c>
      <c r="D145" s="0" t="n">
        <v>102.14</v>
      </c>
      <c r="E145" s="0" t="n">
        <v>103.24</v>
      </c>
      <c r="F145" s="0" t="n">
        <v>1687913</v>
      </c>
    </row>
    <row r="146" customFormat="false" ht="13" hidden="false" customHeight="false" outlineLevel="0" collapsed="false">
      <c r="A146" s="75" t="n">
        <v>42758</v>
      </c>
      <c r="B146" s="0" t="n">
        <v>102.81</v>
      </c>
      <c r="C146" s="0" t="n">
        <v>103.1</v>
      </c>
      <c r="D146" s="0" t="n">
        <v>101.86</v>
      </c>
      <c r="E146" s="0" t="n">
        <v>102.2</v>
      </c>
      <c r="F146" s="0" t="n">
        <v>1486737</v>
      </c>
    </row>
    <row r="147" customFormat="false" ht="13" hidden="false" customHeight="false" outlineLevel="0" collapsed="false">
      <c r="A147" s="75" t="n">
        <v>42755</v>
      </c>
      <c r="B147" s="0" t="n">
        <v>103</v>
      </c>
      <c r="C147" s="0" t="n">
        <v>103.74</v>
      </c>
      <c r="D147" s="0" t="n">
        <v>102.8</v>
      </c>
      <c r="E147" s="0" t="n">
        <v>103.24</v>
      </c>
      <c r="F147" s="0" t="n">
        <v>1653207</v>
      </c>
    </row>
    <row r="148" customFormat="false" ht="13" hidden="false" customHeight="false" outlineLevel="0" collapsed="false">
      <c r="A148" s="75" t="n">
        <v>42754</v>
      </c>
      <c r="B148" s="0" t="n">
        <v>102.79</v>
      </c>
      <c r="C148" s="0" t="n">
        <v>103.26</v>
      </c>
      <c r="D148" s="0" t="n">
        <v>102.7</v>
      </c>
      <c r="E148" s="0" t="n">
        <v>102.97</v>
      </c>
      <c r="F148" s="0" t="n">
        <v>1530993</v>
      </c>
    </row>
    <row r="149" customFormat="false" ht="13" hidden="false" customHeight="false" outlineLevel="0" collapsed="false">
      <c r="A149" s="75" t="n">
        <v>42753</v>
      </c>
      <c r="B149" s="0" t="n">
        <v>103.49</v>
      </c>
      <c r="C149" s="0" t="n">
        <v>103.49</v>
      </c>
      <c r="D149" s="0" t="n">
        <v>102.73</v>
      </c>
      <c r="E149" s="0" t="n">
        <v>102.91</v>
      </c>
      <c r="F149" s="0" t="n">
        <v>1485900</v>
      </c>
    </row>
    <row r="150" customFormat="false" ht="13" hidden="false" customHeight="false" outlineLevel="0" collapsed="false">
      <c r="A150" s="75" t="n">
        <v>42752</v>
      </c>
      <c r="B150" s="0" t="n">
        <v>103.32</v>
      </c>
      <c r="C150" s="0" t="n">
        <v>103.54</v>
      </c>
      <c r="D150" s="0" t="n">
        <v>102.89</v>
      </c>
      <c r="E150" s="0" t="n">
        <v>103.07</v>
      </c>
      <c r="F150" s="0" t="n">
        <v>1276993</v>
      </c>
    </row>
    <row r="151" customFormat="false" ht="13" hidden="false" customHeight="false" outlineLevel="0" collapsed="false">
      <c r="A151" s="75" t="n">
        <v>42748</v>
      </c>
      <c r="B151" s="0" t="n">
        <v>103.77</v>
      </c>
      <c r="C151" s="0" t="n">
        <v>104.09</v>
      </c>
      <c r="D151" s="0" t="n">
        <v>103.17</v>
      </c>
      <c r="E151" s="0" t="n">
        <v>103.77</v>
      </c>
      <c r="F151" s="0" t="n">
        <v>1628270</v>
      </c>
    </row>
    <row r="152" customFormat="false" ht="13" hidden="false" customHeight="false" outlineLevel="0" collapsed="false">
      <c r="A152" s="75" t="n">
        <v>42747</v>
      </c>
      <c r="B152" s="0" t="n">
        <v>102.98</v>
      </c>
      <c r="C152" s="0" t="n">
        <v>103.92</v>
      </c>
      <c r="D152" s="0" t="n">
        <v>102.24</v>
      </c>
      <c r="E152" s="0" t="n">
        <v>103.8</v>
      </c>
      <c r="F152" s="0" t="n">
        <v>1546666</v>
      </c>
    </row>
    <row r="153" customFormat="false" ht="13" hidden="false" customHeight="false" outlineLevel="0" collapsed="false">
      <c r="A153" s="75" t="n">
        <v>42746</v>
      </c>
      <c r="B153" s="0" t="n">
        <v>102.27</v>
      </c>
      <c r="C153" s="0" t="n">
        <v>103.58</v>
      </c>
      <c r="D153" s="0" t="n">
        <v>102.27</v>
      </c>
      <c r="E153" s="0" t="n">
        <v>103.2</v>
      </c>
      <c r="F153" s="0" t="n">
        <v>1783842</v>
      </c>
    </row>
    <row r="154" customFormat="false" ht="13" hidden="false" customHeight="false" outlineLevel="0" collapsed="false">
      <c r="A154" s="75" t="n">
        <v>42745</v>
      </c>
      <c r="B154" s="0" t="n">
        <v>102.25</v>
      </c>
      <c r="C154" s="0" t="n">
        <v>103.04</v>
      </c>
      <c r="D154" s="0" t="n">
        <v>102.04</v>
      </c>
      <c r="E154" s="0" t="n">
        <v>102.2</v>
      </c>
      <c r="F154" s="0" t="n">
        <v>1639355</v>
      </c>
    </row>
    <row r="155" customFormat="false" ht="13" hidden="false" customHeight="false" outlineLevel="0" collapsed="false">
      <c r="A155" s="75" t="n">
        <v>42744</v>
      </c>
      <c r="B155" s="0" t="n">
        <v>102.95</v>
      </c>
      <c r="C155" s="0" t="n">
        <v>103.24</v>
      </c>
      <c r="D155" s="0" t="n">
        <v>102.47</v>
      </c>
      <c r="E155" s="0" t="n">
        <v>102.47</v>
      </c>
      <c r="F155" s="0" t="n">
        <v>1379273</v>
      </c>
    </row>
    <row r="156" customFormat="false" ht="13" hidden="false" customHeight="false" outlineLevel="0" collapsed="false">
      <c r="A156" s="75" t="n">
        <v>42741</v>
      </c>
      <c r="B156" s="0" t="n">
        <v>103.23</v>
      </c>
      <c r="C156" s="0" t="n">
        <v>103.27</v>
      </c>
      <c r="D156" s="0" t="n">
        <v>102.27</v>
      </c>
      <c r="E156" s="0" t="n">
        <v>103.11</v>
      </c>
      <c r="F156" s="0" t="n">
        <v>2016595</v>
      </c>
    </row>
    <row r="157" customFormat="false" ht="13" hidden="false" customHeight="false" outlineLevel="0" collapsed="false">
      <c r="A157" s="75" t="n">
        <v>42740</v>
      </c>
      <c r="B157" s="0" t="n">
        <v>103.46</v>
      </c>
      <c r="C157" s="0" t="n">
        <v>103.89</v>
      </c>
      <c r="D157" s="0" t="n">
        <v>102.4</v>
      </c>
      <c r="E157" s="0" t="n">
        <v>103.04</v>
      </c>
      <c r="F157" s="0" t="n">
        <v>2215362</v>
      </c>
    </row>
    <row r="158" customFormat="false" ht="13" hidden="false" customHeight="false" outlineLevel="0" collapsed="false">
      <c r="A158" s="75" t="n">
        <v>42739</v>
      </c>
      <c r="B158" s="0" t="n">
        <v>103.41</v>
      </c>
      <c r="C158" s="0" t="n">
        <v>103.98</v>
      </c>
      <c r="D158" s="0" t="n">
        <v>103.25</v>
      </c>
      <c r="E158" s="0" t="n">
        <v>103.66</v>
      </c>
      <c r="F158" s="0" t="n">
        <v>2498459</v>
      </c>
    </row>
    <row r="159" customFormat="false" ht="13" hidden="false" customHeight="false" outlineLevel="0" collapsed="false">
      <c r="A159" s="75" t="n">
        <v>42738</v>
      </c>
      <c r="B159" s="0" t="n">
        <v>102.38</v>
      </c>
      <c r="C159" s="0" t="n">
        <v>103.58</v>
      </c>
      <c r="D159" s="0" t="n">
        <v>102.31</v>
      </c>
      <c r="E159" s="0" t="n">
        <v>103.5</v>
      </c>
      <c r="F159" s="0" t="n">
        <v>2227449</v>
      </c>
    </row>
    <row r="160" customFormat="false" ht="13" hidden="false" customHeight="false" outlineLevel="0" collapsed="false">
      <c r="A160" s="75" t="n">
        <v>42734</v>
      </c>
      <c r="B160" s="0" t="n">
        <v>103.38</v>
      </c>
      <c r="C160" s="0" t="n">
        <v>103.44</v>
      </c>
      <c r="D160" s="0" t="n">
        <v>102</v>
      </c>
      <c r="E160" s="0" t="n">
        <v>102.78</v>
      </c>
      <c r="F160" s="0" t="n">
        <v>2008839</v>
      </c>
    </row>
    <row r="161" customFormat="false" ht="13" hidden="false" customHeight="false" outlineLevel="0" collapsed="false">
      <c r="A161" s="75" t="n">
        <v>42733</v>
      </c>
      <c r="B161" s="0" t="n">
        <v>103.27</v>
      </c>
      <c r="C161" s="0" t="n">
        <v>103.85</v>
      </c>
      <c r="D161" s="0" t="n">
        <v>103</v>
      </c>
      <c r="E161" s="0" t="n">
        <v>103.45</v>
      </c>
      <c r="F161" s="0" t="n">
        <v>1264492</v>
      </c>
    </row>
    <row r="162" customFormat="false" ht="13" hidden="false" customHeight="false" outlineLevel="0" collapsed="false">
      <c r="A162" s="75" t="n">
        <v>42732</v>
      </c>
      <c r="B162" s="0" t="n">
        <v>103.53</v>
      </c>
      <c r="C162" s="0" t="n">
        <v>103.88</v>
      </c>
      <c r="D162" s="0" t="n">
        <v>103.02</v>
      </c>
      <c r="E162" s="0" t="n">
        <v>103.05</v>
      </c>
      <c r="F162" s="0" t="n">
        <v>1559082</v>
      </c>
    </row>
    <row r="163" customFormat="false" ht="13" hidden="false" customHeight="false" outlineLevel="0" collapsed="false">
      <c r="A163" s="75" t="n">
        <v>42731</v>
      </c>
      <c r="B163" s="0" t="n">
        <v>102.86</v>
      </c>
      <c r="C163" s="0" t="n">
        <v>103.78</v>
      </c>
      <c r="D163" s="0" t="n">
        <v>102.78</v>
      </c>
      <c r="E163" s="0" t="n">
        <v>103.31</v>
      </c>
      <c r="F163" s="0" t="n">
        <v>929959</v>
      </c>
    </row>
    <row r="164" customFormat="false" ht="13" hidden="false" customHeight="false" outlineLevel="0" collapsed="false">
      <c r="A164" s="75" t="n">
        <v>42727</v>
      </c>
      <c r="B164" s="0" t="n">
        <v>102.52</v>
      </c>
      <c r="C164" s="0" t="n">
        <v>102.96</v>
      </c>
      <c r="D164" s="0" t="n">
        <v>102.51</v>
      </c>
      <c r="E164" s="0" t="n">
        <v>102.93</v>
      </c>
      <c r="F164" s="0" t="n">
        <v>777989</v>
      </c>
    </row>
    <row r="165" customFormat="false" ht="13" hidden="false" customHeight="false" outlineLevel="0" collapsed="false">
      <c r="A165" s="75" t="n">
        <v>42726</v>
      </c>
      <c r="B165" s="0" t="n">
        <v>102.64</v>
      </c>
      <c r="C165" s="0" t="n">
        <v>102.81</v>
      </c>
      <c r="D165" s="0" t="n">
        <v>101.89</v>
      </c>
      <c r="E165" s="0" t="n">
        <v>102.6</v>
      </c>
      <c r="F165" s="0" t="n">
        <v>1568211</v>
      </c>
    </row>
    <row r="166" customFormat="false" ht="13" hidden="false" customHeight="false" outlineLevel="0" collapsed="false">
      <c r="A166" s="75" t="n">
        <v>42725</v>
      </c>
      <c r="B166" s="0" t="n">
        <v>102.26</v>
      </c>
      <c r="C166" s="0" t="n">
        <v>102.82</v>
      </c>
      <c r="D166" s="0" t="n">
        <v>101.69</v>
      </c>
      <c r="E166" s="0" t="n">
        <v>102.47</v>
      </c>
      <c r="F166" s="0" t="n">
        <v>2042866</v>
      </c>
    </row>
    <row r="167" customFormat="false" ht="13" hidden="false" customHeight="false" outlineLevel="0" collapsed="false">
      <c r="A167" s="75" t="n">
        <v>42724</v>
      </c>
      <c r="B167" s="0" t="n">
        <v>101.74</v>
      </c>
      <c r="C167" s="0" t="n">
        <v>102.66</v>
      </c>
      <c r="D167" s="0" t="n">
        <v>101.4</v>
      </c>
      <c r="E167" s="0" t="n">
        <v>102.33</v>
      </c>
      <c r="F167" s="0" t="n">
        <v>2396875</v>
      </c>
    </row>
    <row r="168" customFormat="false" ht="13" hidden="false" customHeight="false" outlineLevel="0" collapsed="false">
      <c r="A168" s="75" t="n">
        <v>42723</v>
      </c>
      <c r="B168" s="0" t="n">
        <v>100.72</v>
      </c>
      <c r="C168" s="0" t="n">
        <v>101.6</v>
      </c>
      <c r="D168" s="0" t="n">
        <v>100.58</v>
      </c>
      <c r="E168" s="0" t="n">
        <v>101.09</v>
      </c>
      <c r="F168" s="0" t="n">
        <v>1993229</v>
      </c>
    </row>
    <row r="169" customFormat="false" ht="13" hidden="false" customHeight="false" outlineLevel="0" collapsed="false">
      <c r="A169" s="75" t="n">
        <v>42720</v>
      </c>
      <c r="B169" s="0" t="n">
        <v>100.32</v>
      </c>
      <c r="C169" s="0" t="n">
        <v>101.58</v>
      </c>
      <c r="D169" s="0" t="n">
        <v>99.34</v>
      </c>
      <c r="E169" s="0" t="n">
        <v>100.85</v>
      </c>
      <c r="F169" s="0" t="n">
        <v>5682594</v>
      </c>
    </row>
    <row r="170" customFormat="false" ht="13" hidden="false" customHeight="false" outlineLevel="0" collapsed="false">
      <c r="A170" s="75" t="n">
        <v>42719</v>
      </c>
      <c r="B170" s="0" t="n">
        <v>97.82</v>
      </c>
      <c r="C170" s="0" t="n">
        <v>99.13</v>
      </c>
      <c r="D170" s="0" t="n">
        <v>97.51</v>
      </c>
      <c r="E170" s="0" t="n">
        <v>98.76</v>
      </c>
      <c r="F170" s="0" t="n">
        <v>1717955</v>
      </c>
    </row>
    <row r="171" customFormat="false" ht="13" hidden="false" customHeight="false" outlineLevel="0" collapsed="false">
      <c r="A171" s="75" t="n">
        <v>42718</v>
      </c>
      <c r="B171" s="0" t="n">
        <v>98.4</v>
      </c>
      <c r="C171" s="0" t="n">
        <v>98.85</v>
      </c>
      <c r="D171" s="0" t="n">
        <v>97.52</v>
      </c>
      <c r="E171" s="0" t="n">
        <v>97.69</v>
      </c>
      <c r="F171" s="0" t="n">
        <v>1896926</v>
      </c>
    </row>
    <row r="172" customFormat="false" ht="13" hidden="false" customHeight="false" outlineLevel="0" collapsed="false">
      <c r="A172" s="75" t="n">
        <v>42717</v>
      </c>
      <c r="B172" s="0" t="n">
        <v>98.64</v>
      </c>
      <c r="C172" s="0" t="n">
        <v>99.25</v>
      </c>
      <c r="D172" s="0" t="n">
        <v>98.04</v>
      </c>
      <c r="E172" s="0" t="n">
        <v>98.4</v>
      </c>
      <c r="F172" s="0" t="n">
        <v>2093816</v>
      </c>
    </row>
    <row r="173" customFormat="false" ht="13" hidden="false" customHeight="false" outlineLevel="0" collapsed="false">
      <c r="A173" s="75" t="n">
        <v>42716</v>
      </c>
      <c r="B173" s="0" t="n">
        <v>98.13</v>
      </c>
      <c r="C173" s="0" t="n">
        <v>98.55</v>
      </c>
      <c r="D173" s="0" t="n">
        <v>97.84</v>
      </c>
      <c r="E173" s="0" t="n">
        <v>98.06</v>
      </c>
      <c r="F173" s="0" t="n">
        <v>1769933</v>
      </c>
    </row>
    <row r="174" customFormat="false" ht="13" hidden="false" customHeight="false" outlineLevel="0" collapsed="false">
      <c r="A174" s="75" t="n">
        <v>42713</v>
      </c>
      <c r="B174" s="0" t="n">
        <v>98.07</v>
      </c>
      <c r="C174" s="0" t="n">
        <v>98.3</v>
      </c>
      <c r="D174" s="0" t="n">
        <v>97.57</v>
      </c>
      <c r="E174" s="0" t="n">
        <v>98.22</v>
      </c>
      <c r="F174" s="0" t="n">
        <v>3350650</v>
      </c>
    </row>
    <row r="175" customFormat="false" ht="13" hidden="false" customHeight="false" outlineLevel="0" collapsed="false">
      <c r="A175" s="75" t="n">
        <v>42712</v>
      </c>
      <c r="B175" s="0" t="n">
        <v>97.53</v>
      </c>
      <c r="C175" s="0" t="n">
        <v>98.36</v>
      </c>
      <c r="D175" s="0" t="n">
        <v>97.36</v>
      </c>
      <c r="E175" s="0" t="n">
        <v>98.19</v>
      </c>
      <c r="F175" s="0" t="n">
        <v>2075682</v>
      </c>
    </row>
    <row r="176" customFormat="false" ht="13" hidden="false" customHeight="false" outlineLevel="0" collapsed="false">
      <c r="A176" s="75" t="n">
        <v>42711</v>
      </c>
      <c r="B176" s="0" t="n">
        <v>95.33</v>
      </c>
      <c r="C176" s="0" t="n">
        <v>97.72</v>
      </c>
      <c r="D176" s="0" t="n">
        <v>95.33</v>
      </c>
      <c r="E176" s="0" t="n">
        <v>97.57</v>
      </c>
      <c r="F176" s="0" t="n">
        <v>2245264</v>
      </c>
    </row>
    <row r="177" customFormat="false" ht="13" hidden="false" customHeight="false" outlineLevel="0" collapsed="false">
      <c r="A177" s="75" t="n">
        <v>42710</v>
      </c>
      <c r="B177" s="0" t="n">
        <v>96.15</v>
      </c>
      <c r="C177" s="0" t="n">
        <v>96.45</v>
      </c>
      <c r="D177" s="0" t="n">
        <v>95.15</v>
      </c>
      <c r="E177" s="0" t="n">
        <v>96</v>
      </c>
      <c r="F177" s="0" t="n">
        <v>1817753</v>
      </c>
    </row>
    <row r="178" customFormat="false" ht="13" hidden="false" customHeight="false" outlineLevel="0" collapsed="false">
      <c r="A178" s="75" t="n">
        <v>42709</v>
      </c>
      <c r="B178" s="0" t="n">
        <v>95.86</v>
      </c>
      <c r="C178" s="0" t="n">
        <v>96.22</v>
      </c>
      <c r="D178" s="0" t="n">
        <v>95.45</v>
      </c>
      <c r="E178" s="0" t="n">
        <v>96.05</v>
      </c>
      <c r="F178" s="0" t="n">
        <v>2485664</v>
      </c>
    </row>
    <row r="179" customFormat="false" ht="13" hidden="false" customHeight="false" outlineLevel="0" collapsed="false">
      <c r="A179" s="75" t="n">
        <v>42706</v>
      </c>
      <c r="B179" s="0" t="n">
        <v>95.46</v>
      </c>
      <c r="C179" s="0" t="n">
        <v>96.1</v>
      </c>
      <c r="D179" s="0" t="n">
        <v>94.99</v>
      </c>
      <c r="E179" s="0" t="n">
        <v>95.24</v>
      </c>
      <c r="F179" s="0" t="n">
        <v>1711203</v>
      </c>
    </row>
    <row r="180" customFormat="false" ht="13" hidden="false" customHeight="false" outlineLevel="0" collapsed="false">
      <c r="A180" s="75" t="n">
        <v>42705</v>
      </c>
      <c r="B180" s="0" t="n">
        <v>95.99</v>
      </c>
      <c r="C180" s="0" t="n">
        <v>96.2</v>
      </c>
      <c r="D180" s="0" t="n">
        <v>95.2</v>
      </c>
      <c r="E180" s="0" t="n">
        <v>95.77</v>
      </c>
      <c r="F180" s="0" t="n">
        <v>2056944</v>
      </c>
    </row>
    <row r="181" customFormat="false" ht="13" hidden="false" customHeight="false" outlineLevel="0" collapsed="false">
      <c r="A181" s="75" t="n">
        <v>42704</v>
      </c>
      <c r="B181" s="0" t="n">
        <v>97.14</v>
      </c>
      <c r="C181" s="0" t="n">
        <v>97.54</v>
      </c>
      <c r="D181" s="0" t="n">
        <v>96.01</v>
      </c>
      <c r="E181" s="0" t="n">
        <v>96.02</v>
      </c>
      <c r="F181" s="0" t="n">
        <v>2812477</v>
      </c>
    </row>
    <row r="182" customFormat="false" ht="13" hidden="false" customHeight="false" outlineLevel="0" collapsed="false">
      <c r="A182" s="75" t="n">
        <v>42703</v>
      </c>
      <c r="B182" s="0" t="n">
        <v>96.71</v>
      </c>
      <c r="C182" s="0" t="n">
        <v>97.37</v>
      </c>
      <c r="D182" s="0" t="n">
        <v>96.43</v>
      </c>
      <c r="E182" s="0" t="n">
        <v>97.04</v>
      </c>
      <c r="F182" s="0" t="n">
        <v>1590936</v>
      </c>
    </row>
    <row r="183" customFormat="false" ht="13" hidden="false" customHeight="false" outlineLevel="0" collapsed="false">
      <c r="A183" s="75" t="n">
        <v>42702</v>
      </c>
      <c r="B183" s="0" t="n">
        <v>96.63</v>
      </c>
      <c r="C183" s="0" t="n">
        <v>96.94</v>
      </c>
      <c r="D183" s="0" t="n">
        <v>96</v>
      </c>
      <c r="E183" s="0" t="n">
        <v>96.57</v>
      </c>
      <c r="F183" s="0" t="n">
        <v>1968349</v>
      </c>
    </row>
    <row r="184" customFormat="false" ht="13" hidden="false" customHeight="false" outlineLevel="0" collapsed="false">
      <c r="A184" s="75" t="n">
        <v>42699</v>
      </c>
      <c r="B184" s="0" t="n">
        <v>96.68</v>
      </c>
      <c r="C184" s="0" t="n">
        <v>97.15</v>
      </c>
      <c r="D184" s="0" t="n">
        <v>96.5</v>
      </c>
      <c r="E184" s="0" t="n">
        <v>96.92</v>
      </c>
      <c r="F184" s="0" t="n">
        <v>724798</v>
      </c>
    </row>
    <row r="185" customFormat="false" ht="13" hidden="false" customHeight="false" outlineLevel="0" collapsed="false">
      <c r="A185" s="75" t="n">
        <v>42697</v>
      </c>
      <c r="B185" s="0" t="n">
        <v>96.59</v>
      </c>
      <c r="C185" s="0" t="n">
        <v>97.43</v>
      </c>
      <c r="D185" s="0" t="n">
        <v>96.47</v>
      </c>
      <c r="E185" s="0" t="n">
        <v>96.65</v>
      </c>
      <c r="F185" s="0" t="n">
        <v>2968015</v>
      </c>
    </row>
    <row r="186" customFormat="false" ht="13" hidden="false" customHeight="false" outlineLevel="0" collapsed="false">
      <c r="A186" s="75" t="n">
        <v>42696</v>
      </c>
      <c r="B186" s="0" t="n">
        <v>95.65</v>
      </c>
      <c r="C186" s="0" t="n">
        <v>96.59</v>
      </c>
      <c r="D186" s="0" t="n">
        <v>95.34</v>
      </c>
      <c r="E186" s="0" t="n">
        <v>96.39</v>
      </c>
      <c r="F186" s="0" t="n">
        <v>2433464</v>
      </c>
    </row>
    <row r="187" customFormat="false" ht="13" hidden="false" customHeight="false" outlineLevel="0" collapsed="false">
      <c r="A187" s="75" t="n">
        <v>42695</v>
      </c>
      <c r="B187" s="0" t="n">
        <v>94.47</v>
      </c>
      <c r="C187" s="0" t="n">
        <v>95.62</v>
      </c>
      <c r="D187" s="0" t="n">
        <v>94.38</v>
      </c>
      <c r="E187" s="0" t="n">
        <v>95.59</v>
      </c>
      <c r="F187" s="0" t="n">
        <v>2251978</v>
      </c>
    </row>
    <row r="188" customFormat="false" ht="13" hidden="false" customHeight="false" outlineLevel="0" collapsed="false">
      <c r="A188" s="75" t="n">
        <v>42692</v>
      </c>
      <c r="B188" s="0" t="n">
        <v>94.31</v>
      </c>
      <c r="C188" s="0" t="n">
        <v>94.6</v>
      </c>
      <c r="D188" s="0" t="n">
        <v>93.95</v>
      </c>
      <c r="E188" s="0" t="n">
        <v>94.39</v>
      </c>
      <c r="F188" s="0" t="n">
        <v>1636557</v>
      </c>
    </row>
    <row r="189" customFormat="false" ht="13" hidden="false" customHeight="false" outlineLevel="0" collapsed="false">
      <c r="A189" s="75" t="n">
        <v>42691</v>
      </c>
      <c r="B189" s="0" t="n">
        <v>93.15</v>
      </c>
      <c r="C189" s="0" t="n">
        <v>94.43</v>
      </c>
      <c r="D189" s="0" t="n">
        <v>93.09</v>
      </c>
      <c r="E189" s="0" t="n">
        <v>94.38</v>
      </c>
      <c r="F189" s="0" t="n">
        <v>2030773</v>
      </c>
    </row>
    <row r="190" customFormat="false" ht="13" hidden="false" customHeight="false" outlineLevel="0" collapsed="false">
      <c r="A190" s="75" t="n">
        <v>42690</v>
      </c>
      <c r="B190" s="0" t="n">
        <v>92.34</v>
      </c>
      <c r="C190" s="0" t="n">
        <v>93.35</v>
      </c>
      <c r="D190" s="0" t="n">
        <v>91.6</v>
      </c>
      <c r="E190" s="0" t="n">
        <v>93.27</v>
      </c>
      <c r="F190" s="0" t="n">
        <v>1962015</v>
      </c>
    </row>
    <row r="191" customFormat="false" ht="13" hidden="false" customHeight="false" outlineLevel="0" collapsed="false">
      <c r="A191" s="75" t="n">
        <v>42689</v>
      </c>
      <c r="B191" s="0" t="n">
        <v>92.13</v>
      </c>
      <c r="C191" s="0" t="n">
        <v>92.62</v>
      </c>
      <c r="D191" s="0" t="n">
        <v>91.88</v>
      </c>
      <c r="E191" s="0" t="n">
        <v>92.34</v>
      </c>
      <c r="F191" s="0" t="n">
        <v>2034154</v>
      </c>
    </row>
    <row r="192" customFormat="false" ht="13" hidden="false" customHeight="false" outlineLevel="0" collapsed="false">
      <c r="A192" s="75" t="n">
        <v>42688</v>
      </c>
      <c r="B192" s="0" t="n">
        <v>91.4</v>
      </c>
      <c r="C192" s="0" t="n">
        <v>92.36</v>
      </c>
      <c r="D192" s="0" t="n">
        <v>90.9</v>
      </c>
      <c r="E192" s="0" t="n">
        <v>91.89</v>
      </c>
      <c r="F192" s="0" t="n">
        <v>2961381</v>
      </c>
    </row>
    <row r="193" customFormat="false" ht="13" hidden="false" customHeight="false" outlineLevel="0" collapsed="false">
      <c r="A193" s="75" t="n">
        <v>42685</v>
      </c>
      <c r="B193" s="0" t="n">
        <v>90.94</v>
      </c>
      <c r="C193" s="0" t="n">
        <v>91.94</v>
      </c>
      <c r="D193" s="0" t="n">
        <v>90.45</v>
      </c>
      <c r="E193" s="0" t="n">
        <v>91.08</v>
      </c>
      <c r="F193" s="0" t="n">
        <v>2098022</v>
      </c>
    </row>
    <row r="194" customFormat="false" ht="13" hidden="false" customHeight="false" outlineLevel="0" collapsed="false">
      <c r="A194" s="75" t="n">
        <v>42684</v>
      </c>
      <c r="B194" s="0" t="n">
        <v>91.44</v>
      </c>
      <c r="C194" s="0" t="n">
        <v>91.89</v>
      </c>
      <c r="D194" s="0" t="n">
        <v>90.13</v>
      </c>
      <c r="E194" s="0" t="n">
        <v>91.39</v>
      </c>
      <c r="F194" s="0" t="n">
        <v>2555420</v>
      </c>
    </row>
    <row r="195" customFormat="false" ht="13" hidden="false" customHeight="false" outlineLevel="0" collapsed="false">
      <c r="A195" s="75" t="n">
        <v>42683</v>
      </c>
      <c r="B195" s="0" t="n">
        <v>87.89</v>
      </c>
      <c r="C195" s="0" t="n">
        <v>91.2</v>
      </c>
      <c r="D195" s="0" t="n">
        <v>87.58</v>
      </c>
      <c r="E195" s="0" t="n">
        <v>90.9</v>
      </c>
      <c r="F195" s="0" t="n">
        <v>2861443</v>
      </c>
    </row>
    <row r="196" customFormat="false" ht="13" hidden="false" customHeight="false" outlineLevel="0" collapsed="false">
      <c r="A196" s="75" t="n">
        <v>42682</v>
      </c>
      <c r="B196" s="0" t="n">
        <v>90.75</v>
      </c>
      <c r="C196" s="0" t="n">
        <v>91.6</v>
      </c>
      <c r="D196" s="0" t="n">
        <v>90.55</v>
      </c>
      <c r="E196" s="0" t="n">
        <v>91.15</v>
      </c>
      <c r="F196" s="0" t="n">
        <v>1668288</v>
      </c>
    </row>
    <row r="197" customFormat="false" ht="13" hidden="false" customHeight="false" outlineLevel="0" collapsed="false">
      <c r="A197" s="75" t="n">
        <v>42681</v>
      </c>
      <c r="B197" s="0" t="n">
        <v>90.35</v>
      </c>
      <c r="C197" s="0" t="n">
        <v>90.86</v>
      </c>
      <c r="D197" s="0" t="n">
        <v>89.94</v>
      </c>
      <c r="E197" s="0" t="n">
        <v>90.6</v>
      </c>
      <c r="F197" s="0" t="n">
        <v>2244789</v>
      </c>
    </row>
    <row r="198" customFormat="false" ht="13" hidden="false" customHeight="false" outlineLevel="0" collapsed="false">
      <c r="A198" s="75" t="n">
        <v>42678</v>
      </c>
      <c r="B198" s="0" t="n">
        <v>88.03</v>
      </c>
      <c r="C198" s="0" t="n">
        <v>89.75</v>
      </c>
      <c r="D198" s="0" t="n">
        <v>88.03</v>
      </c>
      <c r="E198" s="0" t="n">
        <v>89.08</v>
      </c>
      <c r="F198" s="0" t="n">
        <v>2093152</v>
      </c>
    </row>
    <row r="199" customFormat="false" ht="13" hidden="false" customHeight="false" outlineLevel="0" collapsed="false">
      <c r="A199" s="75" t="n">
        <v>42677</v>
      </c>
      <c r="B199" s="0" t="n">
        <v>89.97</v>
      </c>
      <c r="C199" s="0" t="n">
        <v>90</v>
      </c>
      <c r="D199" s="0" t="n">
        <v>88.91</v>
      </c>
      <c r="E199" s="0" t="n">
        <v>89.33</v>
      </c>
      <c r="F199" s="0" t="n">
        <v>2514517</v>
      </c>
    </row>
    <row r="200" customFormat="false" ht="13" hidden="false" customHeight="false" outlineLevel="0" collapsed="false">
      <c r="A200" s="75" t="n">
        <v>42676</v>
      </c>
      <c r="B200" s="0" t="n">
        <v>88.1</v>
      </c>
      <c r="C200" s="0" t="n">
        <v>90.89</v>
      </c>
      <c r="D200" s="0" t="n">
        <v>88.1</v>
      </c>
      <c r="E200" s="0" t="n">
        <v>89.98</v>
      </c>
      <c r="F200" s="0" t="n">
        <v>5357148</v>
      </c>
    </row>
    <row r="201" customFormat="false" ht="13" hidden="false" customHeight="false" outlineLevel="0" collapsed="false">
      <c r="A201" s="75" t="n">
        <v>42675</v>
      </c>
      <c r="B201" s="0" t="n">
        <v>87.3</v>
      </c>
      <c r="C201" s="0" t="n">
        <v>87.5</v>
      </c>
      <c r="D201" s="0" t="n">
        <v>86.53</v>
      </c>
      <c r="E201" s="0" t="n">
        <v>86.92</v>
      </c>
      <c r="F201" s="0" t="n">
        <v>3065622</v>
      </c>
    </row>
    <row r="202" customFormat="false" ht="13" hidden="false" customHeight="false" outlineLevel="0" collapsed="false">
      <c r="A202" s="75" t="n">
        <v>42674</v>
      </c>
      <c r="B202" s="0" t="n">
        <v>87.57</v>
      </c>
      <c r="C202" s="0" t="n">
        <v>87.71</v>
      </c>
      <c r="D202" s="0" t="n">
        <v>86.98</v>
      </c>
      <c r="E202" s="0" t="n">
        <v>87.06</v>
      </c>
      <c r="F202" s="0" t="n">
        <v>2488570</v>
      </c>
    </row>
    <row r="203" customFormat="false" ht="13" hidden="false" customHeight="false" outlineLevel="0" collapsed="false">
      <c r="A203" s="75" t="n">
        <v>42671</v>
      </c>
      <c r="B203" s="0" t="n">
        <v>86.74</v>
      </c>
      <c r="C203" s="0" t="n">
        <v>87.65</v>
      </c>
      <c r="D203" s="0" t="n">
        <v>86.6</v>
      </c>
      <c r="E203" s="0" t="n">
        <v>87.16</v>
      </c>
      <c r="F203" s="0" t="n">
        <v>2129318</v>
      </c>
    </row>
    <row r="204" customFormat="false" ht="13" hidden="false" customHeight="false" outlineLevel="0" collapsed="false">
      <c r="A204" s="75" t="n">
        <v>42670</v>
      </c>
      <c r="B204" s="0" t="n">
        <v>87.36</v>
      </c>
      <c r="C204" s="0" t="n">
        <v>87.43</v>
      </c>
      <c r="D204" s="0" t="n">
        <v>86.63</v>
      </c>
      <c r="E204" s="0" t="n">
        <v>86.66</v>
      </c>
      <c r="F204" s="0" t="n">
        <v>1773701</v>
      </c>
    </row>
    <row r="205" customFormat="false" ht="13" hidden="false" customHeight="false" outlineLevel="0" collapsed="false">
      <c r="A205" s="75" t="n">
        <v>42669</v>
      </c>
      <c r="B205" s="0" t="n">
        <v>87.26</v>
      </c>
      <c r="C205" s="0" t="n">
        <v>87.74</v>
      </c>
      <c r="D205" s="0" t="n">
        <v>87.02</v>
      </c>
      <c r="E205" s="0" t="n">
        <v>87.19</v>
      </c>
      <c r="F205" s="0" t="n">
        <v>1331494</v>
      </c>
    </row>
    <row r="206" customFormat="false" ht="13" hidden="false" customHeight="false" outlineLevel="0" collapsed="false">
      <c r="A206" s="75" t="n">
        <v>42668</v>
      </c>
      <c r="B206" s="0" t="n">
        <v>87.55</v>
      </c>
      <c r="C206" s="0" t="n">
        <v>87.75</v>
      </c>
      <c r="D206" s="0" t="n">
        <v>87.2</v>
      </c>
      <c r="E206" s="0" t="n">
        <v>87.5</v>
      </c>
      <c r="F206" s="0" t="n">
        <v>1299210</v>
      </c>
    </row>
    <row r="207" customFormat="false" ht="13" hidden="false" customHeight="false" outlineLevel="0" collapsed="false">
      <c r="A207" s="75" t="n">
        <v>42667</v>
      </c>
      <c r="B207" s="0" t="n">
        <v>87.34</v>
      </c>
      <c r="C207" s="0" t="n">
        <v>87.81</v>
      </c>
      <c r="D207" s="0" t="n">
        <v>87.19</v>
      </c>
      <c r="E207" s="0" t="n">
        <v>87.67</v>
      </c>
      <c r="F207" s="0" t="n">
        <v>1025500</v>
      </c>
    </row>
    <row r="208" customFormat="false" ht="13" hidden="false" customHeight="false" outlineLevel="0" collapsed="false">
      <c r="A208" s="75" t="n">
        <v>42664</v>
      </c>
      <c r="B208" s="0" t="n">
        <v>86.49</v>
      </c>
      <c r="C208" s="0" t="n">
        <v>86.82</v>
      </c>
      <c r="D208" s="0" t="n">
        <v>85.48</v>
      </c>
      <c r="E208" s="0" t="n">
        <v>86.72</v>
      </c>
      <c r="F208" s="0" t="n">
        <v>1277715</v>
      </c>
    </row>
    <row r="209" customFormat="false" ht="13" hidden="false" customHeight="false" outlineLevel="0" collapsed="false">
      <c r="A209" s="75" t="n">
        <v>42663</v>
      </c>
      <c r="B209" s="0" t="n">
        <v>87.2</v>
      </c>
      <c r="C209" s="0" t="n">
        <v>87.56</v>
      </c>
      <c r="D209" s="0" t="n">
        <v>86.49</v>
      </c>
      <c r="E209" s="0" t="n">
        <v>86.84</v>
      </c>
      <c r="F209" s="0" t="n">
        <v>1420374</v>
      </c>
    </row>
    <row r="210" customFormat="false" ht="13" hidden="false" customHeight="false" outlineLevel="0" collapsed="false">
      <c r="A210" s="75" t="n">
        <v>42662</v>
      </c>
      <c r="B210" s="0" t="n">
        <v>87.58</v>
      </c>
      <c r="C210" s="0" t="n">
        <v>87.73</v>
      </c>
      <c r="D210" s="0" t="n">
        <v>87.34</v>
      </c>
      <c r="E210" s="0" t="n">
        <v>87.43</v>
      </c>
      <c r="F210" s="0" t="n">
        <v>906356</v>
      </c>
    </row>
    <row r="211" customFormat="false" ht="13" hidden="false" customHeight="false" outlineLevel="0" collapsed="false">
      <c r="A211" s="75" t="n">
        <v>42661</v>
      </c>
      <c r="B211" s="0" t="n">
        <v>88.12</v>
      </c>
      <c r="C211" s="0" t="n">
        <v>88.37</v>
      </c>
      <c r="D211" s="0" t="n">
        <v>87.32</v>
      </c>
      <c r="E211" s="0" t="n">
        <v>87.38</v>
      </c>
      <c r="F211" s="0" t="n">
        <v>1109553</v>
      </c>
    </row>
    <row r="212" customFormat="false" ht="13" hidden="false" customHeight="false" outlineLevel="0" collapsed="false">
      <c r="A212" s="75" t="n">
        <v>42660</v>
      </c>
      <c r="B212" s="0" t="n">
        <v>87.58</v>
      </c>
      <c r="C212" s="0" t="n">
        <v>87.7</v>
      </c>
      <c r="D212" s="0" t="n">
        <v>86.98</v>
      </c>
      <c r="E212" s="0" t="n">
        <v>87.24</v>
      </c>
      <c r="F212" s="0" t="n">
        <v>1235269</v>
      </c>
    </row>
    <row r="213" customFormat="false" ht="13" hidden="false" customHeight="false" outlineLevel="0" collapsed="false">
      <c r="A213" s="75" t="n">
        <v>42657</v>
      </c>
      <c r="B213" s="0" t="n">
        <v>87.32</v>
      </c>
      <c r="C213" s="0" t="n">
        <v>88.05</v>
      </c>
      <c r="D213" s="0" t="n">
        <v>86.91</v>
      </c>
      <c r="E213" s="0" t="n">
        <v>87.56</v>
      </c>
      <c r="F213" s="0" t="n">
        <v>1381436</v>
      </c>
    </row>
    <row r="214" customFormat="false" ht="13" hidden="false" customHeight="false" outlineLevel="0" collapsed="false">
      <c r="A214" s="75" t="n">
        <v>42656</v>
      </c>
      <c r="B214" s="0" t="n">
        <v>86.43</v>
      </c>
      <c r="C214" s="0" t="n">
        <v>87.19</v>
      </c>
      <c r="D214" s="0" t="n">
        <v>85.95</v>
      </c>
      <c r="E214" s="0" t="n">
        <v>86.89</v>
      </c>
      <c r="F214" s="0" t="n">
        <v>1367227</v>
      </c>
    </row>
    <row r="215" customFormat="false" ht="13" hidden="false" customHeight="false" outlineLevel="0" collapsed="false">
      <c r="A215" s="75" t="n">
        <v>42655</v>
      </c>
      <c r="B215" s="0" t="n">
        <v>86.28</v>
      </c>
      <c r="C215" s="0" t="n">
        <v>87.13</v>
      </c>
      <c r="D215" s="0" t="n">
        <v>86.07</v>
      </c>
      <c r="E215" s="0" t="n">
        <v>86.87</v>
      </c>
      <c r="F215" s="0" t="n">
        <v>1138975</v>
      </c>
    </row>
    <row r="216" customFormat="false" ht="13" hidden="false" customHeight="false" outlineLevel="0" collapsed="false">
      <c r="A216" s="75" t="n">
        <v>42654</v>
      </c>
      <c r="B216" s="0" t="n">
        <v>87.67</v>
      </c>
      <c r="C216" s="0" t="n">
        <v>87.67</v>
      </c>
      <c r="D216" s="0" t="n">
        <v>85.72</v>
      </c>
      <c r="E216" s="0" t="n">
        <v>86.09</v>
      </c>
      <c r="F216" s="0" t="n">
        <v>1963464</v>
      </c>
    </row>
    <row r="217" customFormat="false" ht="13" hidden="false" customHeight="false" outlineLevel="0" collapsed="false">
      <c r="A217" s="75" t="n">
        <v>42653</v>
      </c>
      <c r="B217" s="0" t="n">
        <v>87.74</v>
      </c>
      <c r="C217" s="0" t="n">
        <v>88.23</v>
      </c>
      <c r="D217" s="0" t="n">
        <v>87.63</v>
      </c>
      <c r="E217" s="0" t="n">
        <v>87.77</v>
      </c>
      <c r="F217" s="0" t="n">
        <v>1021300</v>
      </c>
    </row>
    <row r="218" customFormat="false" ht="13" hidden="false" customHeight="false" outlineLevel="0" collapsed="false">
      <c r="A218" s="75" t="n">
        <v>42650</v>
      </c>
      <c r="B218" s="0" t="n">
        <v>87.79</v>
      </c>
      <c r="C218" s="0" t="n">
        <v>87.79</v>
      </c>
      <c r="D218" s="0" t="n">
        <v>86.86</v>
      </c>
      <c r="E218" s="0" t="n">
        <v>87.37</v>
      </c>
      <c r="F218" s="0" t="n">
        <v>1580128</v>
      </c>
    </row>
    <row r="219" customFormat="false" ht="13" hidden="false" customHeight="false" outlineLevel="0" collapsed="false">
      <c r="A219" s="75" t="n">
        <v>42649</v>
      </c>
      <c r="B219" s="0" t="n">
        <v>87.25</v>
      </c>
      <c r="C219" s="0" t="n">
        <v>87.7</v>
      </c>
      <c r="D219" s="0" t="n">
        <v>86.78</v>
      </c>
      <c r="E219" s="0" t="n">
        <v>87.56</v>
      </c>
      <c r="F219" s="0" t="n">
        <v>1341061</v>
      </c>
    </row>
    <row r="220" customFormat="false" ht="13" hidden="false" customHeight="false" outlineLevel="0" collapsed="false">
      <c r="A220" s="75" t="n">
        <v>42648</v>
      </c>
      <c r="B220" s="0" t="n">
        <v>87.64</v>
      </c>
      <c r="C220" s="0" t="n">
        <v>87.78</v>
      </c>
      <c r="D220" s="0" t="n">
        <v>87.08</v>
      </c>
      <c r="E220" s="0" t="n">
        <v>87.58</v>
      </c>
      <c r="F220" s="0" t="n">
        <v>1315461</v>
      </c>
    </row>
    <row r="221" customFormat="false" ht="13" hidden="false" customHeight="false" outlineLevel="0" collapsed="false">
      <c r="A221" s="75" t="n">
        <v>42647</v>
      </c>
      <c r="B221" s="0" t="n">
        <v>87.82</v>
      </c>
      <c r="C221" s="0" t="n">
        <v>87.99</v>
      </c>
      <c r="D221" s="0" t="n">
        <v>86.95</v>
      </c>
      <c r="E221" s="0" t="n">
        <v>87.17</v>
      </c>
      <c r="F221" s="0" t="n">
        <v>1529772</v>
      </c>
    </row>
    <row r="222" customFormat="false" ht="13" hidden="false" customHeight="false" outlineLevel="0" collapsed="false">
      <c r="A222" s="75" t="n">
        <v>42646</v>
      </c>
      <c r="B222" s="0" t="n">
        <v>88.16</v>
      </c>
      <c r="C222" s="0" t="n">
        <v>88.16</v>
      </c>
      <c r="D222" s="0" t="n">
        <v>87.55</v>
      </c>
      <c r="E222" s="0" t="n">
        <v>87.63</v>
      </c>
      <c r="F222" s="0" t="n">
        <v>1364044</v>
      </c>
    </row>
    <row r="223" customFormat="false" ht="13" hidden="false" customHeight="false" outlineLevel="0" collapsed="false">
      <c r="A223" s="75" t="n">
        <v>42643</v>
      </c>
      <c r="B223" s="0" t="n">
        <v>87.39</v>
      </c>
      <c r="C223" s="0" t="n">
        <v>88.49</v>
      </c>
      <c r="D223" s="0" t="n">
        <v>87.17</v>
      </c>
      <c r="E223" s="0" t="n">
        <v>88.2</v>
      </c>
      <c r="F223" s="0" t="n">
        <v>2689838</v>
      </c>
    </row>
    <row r="224" customFormat="false" ht="13" hidden="false" customHeight="false" outlineLevel="0" collapsed="false">
      <c r="A224" s="75" t="n">
        <v>42642</v>
      </c>
      <c r="B224" s="0" t="n">
        <v>87.41</v>
      </c>
      <c r="C224" s="0" t="n">
        <v>88.17</v>
      </c>
      <c r="D224" s="0" t="n">
        <v>87.2</v>
      </c>
      <c r="E224" s="0" t="n">
        <v>87.21</v>
      </c>
      <c r="F224" s="0" t="n">
        <v>1629029</v>
      </c>
    </row>
    <row r="225" customFormat="false" ht="13" hidden="false" customHeight="false" outlineLevel="0" collapsed="false">
      <c r="A225" s="75" t="n">
        <v>42641</v>
      </c>
      <c r="B225" s="0" t="n">
        <v>89.09</v>
      </c>
      <c r="C225" s="0" t="n">
        <v>89.09</v>
      </c>
      <c r="D225" s="0" t="n">
        <v>87.11</v>
      </c>
      <c r="E225" s="0" t="n">
        <v>87.45</v>
      </c>
      <c r="F225" s="0" t="n">
        <v>2095348</v>
      </c>
    </row>
    <row r="226" customFormat="false" ht="13" hidden="false" customHeight="false" outlineLevel="0" collapsed="false">
      <c r="A226" s="75" t="n">
        <v>42640</v>
      </c>
      <c r="B226" s="0" t="n">
        <v>88.28</v>
      </c>
      <c r="C226" s="0" t="n">
        <v>89.07</v>
      </c>
      <c r="D226" s="0" t="n">
        <v>88.1</v>
      </c>
      <c r="E226" s="0" t="n">
        <v>88.95</v>
      </c>
      <c r="F226" s="0" t="n">
        <v>1269438</v>
      </c>
    </row>
    <row r="227" customFormat="false" ht="13" hidden="false" customHeight="false" outlineLevel="0" collapsed="false">
      <c r="A227" s="75" t="n">
        <v>42639</v>
      </c>
      <c r="B227" s="0" t="n">
        <v>87.91</v>
      </c>
      <c r="C227" s="0" t="n">
        <v>88.45</v>
      </c>
      <c r="D227" s="0" t="n">
        <v>87.86</v>
      </c>
      <c r="E227" s="0" t="n">
        <v>88.19</v>
      </c>
      <c r="F227" s="0" t="n">
        <v>1102582</v>
      </c>
    </row>
    <row r="228" customFormat="false" ht="13" hidden="false" customHeight="false" outlineLevel="0" collapsed="false">
      <c r="A228" s="75" t="n">
        <v>42636</v>
      </c>
      <c r="B228" s="0" t="n">
        <v>88.65</v>
      </c>
      <c r="C228" s="0" t="n">
        <v>89.24</v>
      </c>
      <c r="D228" s="0" t="n">
        <v>88.45</v>
      </c>
      <c r="E228" s="0" t="n">
        <v>88.47</v>
      </c>
      <c r="F228" s="0" t="n">
        <v>1431964</v>
      </c>
    </row>
    <row r="229" customFormat="false" ht="13" hidden="false" customHeight="false" outlineLevel="0" collapsed="false">
      <c r="A229" s="75" t="n">
        <v>42635</v>
      </c>
      <c r="B229" s="0" t="n">
        <v>89.53</v>
      </c>
      <c r="C229" s="0" t="n">
        <v>89.81</v>
      </c>
      <c r="D229" s="0" t="n">
        <v>89.17</v>
      </c>
      <c r="E229" s="0" t="n">
        <v>89.46</v>
      </c>
      <c r="F229" s="0" t="n">
        <v>1622524</v>
      </c>
    </row>
    <row r="230" customFormat="false" ht="13" hidden="false" customHeight="false" outlineLevel="0" collapsed="false">
      <c r="A230" s="75" t="n">
        <v>42634</v>
      </c>
      <c r="B230" s="0" t="n">
        <v>87.82</v>
      </c>
      <c r="C230" s="0" t="n">
        <v>88.97</v>
      </c>
      <c r="D230" s="0" t="n">
        <v>87.71</v>
      </c>
      <c r="E230" s="0" t="n">
        <v>88.88</v>
      </c>
      <c r="F230" s="0" t="n">
        <v>1796977</v>
      </c>
    </row>
    <row r="231" customFormat="false" ht="13" hidden="false" customHeight="false" outlineLevel="0" collapsed="false">
      <c r="A231" s="75" t="n">
        <v>42633</v>
      </c>
      <c r="B231" s="0" t="n">
        <v>87.12</v>
      </c>
      <c r="C231" s="0" t="n">
        <v>88.09</v>
      </c>
      <c r="D231" s="0" t="n">
        <v>86.93</v>
      </c>
      <c r="E231" s="0" t="n">
        <v>87.79</v>
      </c>
      <c r="F231" s="0" t="n">
        <v>1738728</v>
      </c>
    </row>
    <row r="232" customFormat="false" ht="13" hidden="false" customHeight="false" outlineLevel="0" collapsed="false">
      <c r="A232" s="75" t="n">
        <v>42632</v>
      </c>
      <c r="B232" s="0" t="n">
        <v>87.09</v>
      </c>
      <c r="C232" s="0" t="n">
        <v>87.4</v>
      </c>
      <c r="D232" s="0" t="n">
        <v>86.45</v>
      </c>
      <c r="E232" s="0" t="n">
        <v>86.56</v>
      </c>
      <c r="F232" s="0" t="n">
        <v>1690886</v>
      </c>
    </row>
    <row r="233" customFormat="false" ht="13" hidden="false" customHeight="false" outlineLevel="0" collapsed="false">
      <c r="A233" s="75" t="n">
        <v>42629</v>
      </c>
      <c r="B233" s="0" t="n">
        <v>87.15</v>
      </c>
      <c r="C233" s="0" t="n">
        <v>87.18</v>
      </c>
      <c r="D233" s="0" t="n">
        <v>86.21</v>
      </c>
      <c r="E233" s="0" t="n">
        <v>86.75</v>
      </c>
      <c r="F233" s="0" t="n">
        <v>2632442</v>
      </c>
    </row>
    <row r="234" customFormat="false" ht="13" hidden="false" customHeight="false" outlineLevel="0" collapsed="false">
      <c r="A234" s="75" t="n">
        <v>42628</v>
      </c>
      <c r="B234" s="0" t="n">
        <v>86.48</v>
      </c>
      <c r="C234" s="0" t="n">
        <v>87.79</v>
      </c>
      <c r="D234" s="0" t="n">
        <v>86.23</v>
      </c>
      <c r="E234" s="0" t="n">
        <v>87.48</v>
      </c>
      <c r="F234" s="0" t="n">
        <v>1452086</v>
      </c>
    </row>
    <row r="235" customFormat="false" ht="13" hidden="false" customHeight="false" outlineLevel="0" collapsed="false">
      <c r="A235" s="75" t="n">
        <v>42627</v>
      </c>
      <c r="B235" s="0" t="n">
        <v>86.86</v>
      </c>
      <c r="C235" s="0" t="n">
        <v>87.24</v>
      </c>
      <c r="D235" s="0" t="n">
        <v>86.45</v>
      </c>
      <c r="E235" s="0" t="n">
        <v>86.69</v>
      </c>
      <c r="F235" s="0" t="n">
        <v>1173229</v>
      </c>
    </row>
    <row r="236" customFormat="false" ht="13" hidden="false" customHeight="false" outlineLevel="0" collapsed="false">
      <c r="A236" s="75" t="n">
        <v>42626</v>
      </c>
      <c r="B236" s="0" t="n">
        <v>87.32</v>
      </c>
      <c r="C236" s="0" t="n">
        <v>87.79</v>
      </c>
      <c r="D236" s="0" t="n">
        <v>86.36</v>
      </c>
      <c r="E236" s="0" t="n">
        <v>86.69</v>
      </c>
      <c r="F236" s="0" t="n">
        <v>1939880</v>
      </c>
    </row>
    <row r="237" customFormat="false" ht="13" hidden="false" customHeight="false" outlineLevel="0" collapsed="false">
      <c r="A237" s="75" t="n">
        <v>42625</v>
      </c>
      <c r="B237" s="0" t="n">
        <v>86.46</v>
      </c>
      <c r="C237" s="0" t="n">
        <v>88.24</v>
      </c>
      <c r="D237" s="0" t="n">
        <v>86.33</v>
      </c>
      <c r="E237" s="0" t="n">
        <v>88.14</v>
      </c>
      <c r="F237" s="0" t="n">
        <v>1893661</v>
      </c>
    </row>
    <row r="238" customFormat="false" ht="13" hidden="false" customHeight="false" outlineLevel="0" collapsed="false">
      <c r="A238" s="75" t="n">
        <v>42622</v>
      </c>
      <c r="B238" s="0" t="n">
        <v>88.57</v>
      </c>
      <c r="C238" s="0" t="n">
        <v>88.99</v>
      </c>
      <c r="D238" s="0" t="n">
        <v>86.55</v>
      </c>
      <c r="E238" s="0" t="n">
        <v>86.57</v>
      </c>
      <c r="F238" s="0" t="n">
        <v>2013806</v>
      </c>
    </row>
    <row r="239" customFormat="false" ht="13" hidden="false" customHeight="false" outlineLevel="0" collapsed="false">
      <c r="A239" s="75" t="n">
        <v>42621</v>
      </c>
      <c r="B239" s="0" t="n">
        <v>89.71</v>
      </c>
      <c r="C239" s="0" t="n">
        <v>90.07</v>
      </c>
      <c r="D239" s="0" t="n">
        <v>89.33</v>
      </c>
      <c r="E239" s="0" t="n">
        <v>89.47</v>
      </c>
      <c r="F239" s="0" t="n">
        <v>1241788</v>
      </c>
    </row>
    <row r="240" customFormat="false" ht="13" hidden="false" customHeight="false" outlineLevel="0" collapsed="false">
      <c r="A240" s="75" t="n">
        <v>42620</v>
      </c>
      <c r="B240" s="0" t="n">
        <v>89.2</v>
      </c>
      <c r="C240" s="0" t="n">
        <v>89.99</v>
      </c>
      <c r="D240" s="0" t="n">
        <v>89.15</v>
      </c>
      <c r="E240" s="0" t="n">
        <v>89.96</v>
      </c>
      <c r="F240" s="0" t="n">
        <v>1228772</v>
      </c>
    </row>
    <row r="241" customFormat="false" ht="13" hidden="false" customHeight="false" outlineLevel="0" collapsed="false">
      <c r="A241" s="75" t="n">
        <v>42619</v>
      </c>
      <c r="B241" s="0" t="n">
        <v>89.72</v>
      </c>
      <c r="C241" s="0" t="n">
        <v>90.14</v>
      </c>
      <c r="D241" s="0" t="n">
        <v>89.44</v>
      </c>
      <c r="E241" s="0" t="n">
        <v>89.86</v>
      </c>
      <c r="F241" s="0" t="n">
        <v>1728777</v>
      </c>
    </row>
    <row r="242" customFormat="false" ht="13" hidden="false" customHeight="false" outlineLevel="0" collapsed="false">
      <c r="A242" s="75" t="n">
        <v>42615</v>
      </c>
      <c r="B242" s="0" t="n">
        <v>90.88</v>
      </c>
      <c r="C242" s="0" t="n">
        <v>90.99</v>
      </c>
      <c r="D242" s="0" t="n">
        <v>90.06</v>
      </c>
      <c r="E242" s="0" t="n">
        <v>90.39</v>
      </c>
      <c r="F242" s="0" t="n">
        <v>1737076</v>
      </c>
    </row>
    <row r="243" customFormat="false" ht="13" hidden="false" customHeight="false" outlineLevel="0" collapsed="false">
      <c r="A243" s="75" t="n">
        <v>42614</v>
      </c>
      <c r="B243" s="0" t="n">
        <v>90.02</v>
      </c>
      <c r="C243" s="0" t="n">
        <v>90.63</v>
      </c>
      <c r="D243" s="0" t="n">
        <v>89.66</v>
      </c>
      <c r="E243" s="0" t="n">
        <v>90.63</v>
      </c>
      <c r="F243" s="0" t="n">
        <v>1775623</v>
      </c>
    </row>
    <row r="244" customFormat="false" ht="13" hidden="false" customHeight="false" outlineLevel="0" collapsed="false">
      <c r="A244" s="75" t="n">
        <v>42613</v>
      </c>
      <c r="B244" s="0" t="n">
        <v>89.68</v>
      </c>
      <c r="C244" s="0" t="n">
        <v>90.02</v>
      </c>
      <c r="D244" s="0" t="n">
        <v>89.41</v>
      </c>
      <c r="E244" s="0" t="n">
        <v>89.81</v>
      </c>
      <c r="F244" s="0" t="n">
        <v>1300693</v>
      </c>
    </row>
    <row r="245" customFormat="false" ht="13" hidden="false" customHeight="false" outlineLevel="0" collapsed="false">
      <c r="A245" s="75" t="n">
        <v>42612</v>
      </c>
      <c r="B245" s="0" t="n">
        <v>89.81</v>
      </c>
      <c r="C245" s="0" t="n">
        <v>90.06</v>
      </c>
      <c r="D245" s="0" t="n">
        <v>89.5</v>
      </c>
      <c r="E245" s="0" t="n">
        <v>89.79</v>
      </c>
      <c r="F245" s="0" t="n">
        <v>1322414</v>
      </c>
    </row>
    <row r="246" customFormat="false" ht="13" hidden="false" customHeight="false" outlineLevel="0" collapsed="false">
      <c r="A246" s="75" t="n">
        <v>42611</v>
      </c>
      <c r="B246" s="0" t="n">
        <v>89.84</v>
      </c>
      <c r="C246" s="0" t="n">
        <v>90.3</v>
      </c>
      <c r="D246" s="0" t="n">
        <v>89.49</v>
      </c>
      <c r="E246" s="0" t="n">
        <v>89.59</v>
      </c>
      <c r="F246" s="0" t="n">
        <v>1108761</v>
      </c>
    </row>
    <row r="247" customFormat="false" ht="13" hidden="false" customHeight="false" outlineLevel="0" collapsed="false">
      <c r="A247" s="75" t="n">
        <v>42608</v>
      </c>
      <c r="B247" s="0" t="n">
        <v>89.96</v>
      </c>
      <c r="C247" s="0" t="n">
        <v>90.6</v>
      </c>
      <c r="D247" s="0" t="n">
        <v>89.32</v>
      </c>
      <c r="E247" s="0" t="n">
        <v>89.79</v>
      </c>
      <c r="F247" s="0" t="n">
        <v>1365827</v>
      </c>
    </row>
    <row r="248" customFormat="false" ht="13" hidden="false" customHeight="false" outlineLevel="0" collapsed="false">
      <c r="A248" s="75" t="n">
        <v>42607</v>
      </c>
      <c r="B248" s="0" t="n">
        <v>89.72</v>
      </c>
      <c r="C248" s="0" t="n">
        <v>89.98</v>
      </c>
      <c r="D248" s="0" t="n">
        <v>89.3</v>
      </c>
      <c r="E248" s="0" t="n">
        <v>89.77</v>
      </c>
      <c r="F248" s="0" t="n">
        <v>1049001</v>
      </c>
    </row>
    <row r="249" customFormat="false" ht="13" hidden="false" customHeight="false" outlineLevel="0" collapsed="false">
      <c r="A249" s="75" t="n">
        <v>42606</v>
      </c>
      <c r="B249" s="0" t="n">
        <v>89.81</v>
      </c>
      <c r="C249" s="0" t="n">
        <v>89.91</v>
      </c>
      <c r="D249" s="0" t="n">
        <v>89.54</v>
      </c>
      <c r="E249" s="0" t="n">
        <v>89.68</v>
      </c>
      <c r="F249" s="0" t="n">
        <v>1121715</v>
      </c>
    </row>
    <row r="250" customFormat="false" ht="13" hidden="false" customHeight="false" outlineLevel="0" collapsed="false">
      <c r="A250" s="75" t="n">
        <v>42605</v>
      </c>
      <c r="B250" s="0" t="n">
        <v>90.08</v>
      </c>
      <c r="C250" s="0" t="n">
        <v>90.19</v>
      </c>
      <c r="D250" s="0" t="n">
        <v>89.78</v>
      </c>
      <c r="E250" s="0" t="n">
        <v>89.98</v>
      </c>
      <c r="F250" s="0" t="n">
        <v>1181866</v>
      </c>
    </row>
    <row r="251" customFormat="false" ht="13" hidden="false" customHeight="false" outlineLevel="0" collapsed="false">
      <c r="A251" s="75" t="n">
        <v>42604</v>
      </c>
      <c r="B251" s="0" t="n">
        <v>89.82</v>
      </c>
      <c r="C251" s="0" t="n">
        <v>90.02</v>
      </c>
      <c r="D251" s="0" t="n">
        <v>89.54</v>
      </c>
      <c r="E251" s="0" t="n">
        <v>89.91</v>
      </c>
      <c r="F251" s="0" t="n">
        <v>1110448</v>
      </c>
    </row>
    <row r="252" customFormat="false" ht="13" hidden="false" customHeight="false" outlineLevel="0" collapsed="false">
      <c r="A252" s="75" t="n">
        <v>42601</v>
      </c>
      <c r="B252" s="0" t="n">
        <v>89.52</v>
      </c>
      <c r="C252" s="0" t="n">
        <v>89.97</v>
      </c>
      <c r="D252" s="0" t="n">
        <v>89.1</v>
      </c>
      <c r="E252" s="0" t="n">
        <v>89.85</v>
      </c>
      <c r="F252" s="0" t="n">
        <v>1436610</v>
      </c>
    </row>
    <row r="253" customFormat="false" ht="13" hidden="false" customHeight="false" outlineLevel="0" collapsed="false">
      <c r="A253" s="75" t="n">
        <v>42600</v>
      </c>
      <c r="B253" s="0" t="n">
        <v>89.57</v>
      </c>
      <c r="C253" s="0" t="n">
        <v>89.9</v>
      </c>
      <c r="D253" s="0" t="n">
        <v>89.39</v>
      </c>
      <c r="E253" s="0" t="n">
        <v>89.83</v>
      </c>
      <c r="F253" s="0" t="n">
        <v>1025356</v>
      </c>
    </row>
    <row r="254" customFormat="false" ht="13" hidden="false" customHeight="false" outlineLevel="0" collapsed="false">
      <c r="A254" s="75" t="n">
        <v>42599</v>
      </c>
      <c r="B254" s="0" t="n">
        <v>89.8</v>
      </c>
      <c r="C254" s="0" t="n">
        <v>89.86</v>
      </c>
      <c r="D254" s="0" t="n">
        <v>88.79</v>
      </c>
      <c r="E254" s="0" t="n">
        <v>89.33</v>
      </c>
      <c r="F254" s="0" t="n">
        <v>1773478</v>
      </c>
    </row>
    <row r="255" customFormat="false" ht="13" hidden="false" customHeight="false" outlineLevel="0" collapsed="false">
      <c r="A255" s="75" t="n">
        <v>42598</v>
      </c>
      <c r="B255" s="0" t="n">
        <v>90.04</v>
      </c>
      <c r="C255" s="0" t="n">
        <v>90.25</v>
      </c>
      <c r="D255" s="0" t="n">
        <v>89.55</v>
      </c>
      <c r="E255" s="0" t="n">
        <v>89.56</v>
      </c>
      <c r="F255" s="0" t="n">
        <v>939936</v>
      </c>
    </row>
    <row r="256" customFormat="false" ht="13" hidden="false" customHeight="false" outlineLevel="0" collapsed="false">
      <c r="A256" s="75" t="n">
        <v>42597</v>
      </c>
      <c r="B256" s="0" t="n">
        <v>90.48</v>
      </c>
      <c r="C256" s="0" t="n">
        <v>90.66</v>
      </c>
      <c r="D256" s="0" t="n">
        <v>90.16</v>
      </c>
      <c r="E256" s="0" t="n">
        <v>90.35</v>
      </c>
      <c r="F256" s="0" t="n">
        <v>919296</v>
      </c>
    </row>
    <row r="257" customFormat="false" ht="13" hidden="false" customHeight="false" outlineLevel="0" collapsed="false">
      <c r="A257" s="75" t="n">
        <v>42594</v>
      </c>
      <c r="B257" s="0" t="n">
        <v>90.03</v>
      </c>
      <c r="C257" s="0" t="n">
        <v>90.4</v>
      </c>
      <c r="D257" s="0" t="n">
        <v>90.01</v>
      </c>
      <c r="E257" s="0" t="n">
        <v>90.13</v>
      </c>
      <c r="F257" s="0" t="n">
        <v>929675</v>
      </c>
    </row>
    <row r="258" customFormat="false" ht="13" hidden="false" customHeight="false" outlineLevel="0" collapsed="false">
      <c r="A258" s="75" t="n">
        <v>42593</v>
      </c>
      <c r="B258" s="0" t="n">
        <v>90.09</v>
      </c>
      <c r="C258" s="0" t="n">
        <v>90.65</v>
      </c>
      <c r="D258" s="0" t="n">
        <v>90.01</v>
      </c>
      <c r="E258" s="0" t="n">
        <v>90.4</v>
      </c>
      <c r="F258" s="0" t="n">
        <v>1375864</v>
      </c>
    </row>
    <row r="259" customFormat="false" ht="13" hidden="false" customHeight="false" outlineLevel="0" collapsed="false">
      <c r="A259" s="75" t="n">
        <v>42592</v>
      </c>
      <c r="B259" s="0" t="n">
        <v>89.93</v>
      </c>
      <c r="C259" s="0" t="n">
        <v>90.12</v>
      </c>
      <c r="D259" s="0" t="n">
        <v>89.51</v>
      </c>
      <c r="E259" s="0" t="n">
        <v>90.04</v>
      </c>
      <c r="F259" s="0" t="n">
        <v>1102025</v>
      </c>
    </row>
    <row r="260" customFormat="false" ht="13" hidden="false" customHeight="false" outlineLevel="0" collapsed="false">
      <c r="A260" s="75" t="n">
        <v>42591</v>
      </c>
      <c r="B260" s="0" t="n">
        <v>89.44</v>
      </c>
      <c r="C260" s="0" t="n">
        <v>90.34</v>
      </c>
      <c r="D260" s="0" t="n">
        <v>89.44</v>
      </c>
      <c r="E260" s="0" t="n">
        <v>89.97</v>
      </c>
      <c r="F260" s="0" t="n">
        <v>1332599</v>
      </c>
    </row>
    <row r="261" customFormat="false" ht="13" hidden="false" customHeight="false" outlineLevel="0" collapsed="false">
      <c r="A261" s="75" t="n">
        <v>42590</v>
      </c>
      <c r="B261" s="0" t="n">
        <v>89.59</v>
      </c>
      <c r="C261" s="0" t="n">
        <v>89.88</v>
      </c>
      <c r="D261" s="0" t="n">
        <v>89.18</v>
      </c>
      <c r="E261" s="0" t="n">
        <v>89.44</v>
      </c>
      <c r="F261" s="0" t="n">
        <v>1831005</v>
      </c>
    </row>
    <row r="262" customFormat="false" ht="13" hidden="false" customHeight="false" outlineLevel="0" collapsed="false">
      <c r="A262" s="75" t="n">
        <v>42587</v>
      </c>
      <c r="B262" s="0" t="n">
        <v>89</v>
      </c>
      <c r="C262" s="0" t="n">
        <v>89.72</v>
      </c>
      <c r="D262" s="0" t="n">
        <v>88.54</v>
      </c>
      <c r="E262" s="0" t="n">
        <v>89.67</v>
      </c>
      <c r="F262" s="0" t="n">
        <v>1959276</v>
      </c>
    </row>
    <row r="263" customFormat="false" ht="13" hidden="false" customHeight="false" outlineLevel="0" collapsed="false">
      <c r="A263" s="75" t="n">
        <v>42586</v>
      </c>
      <c r="B263" s="0" t="n">
        <v>88.11</v>
      </c>
      <c r="C263" s="0" t="n">
        <v>88.66</v>
      </c>
      <c r="D263" s="0" t="n">
        <v>88.02</v>
      </c>
      <c r="E263" s="0" t="n">
        <v>88.41</v>
      </c>
      <c r="F263" s="0" t="n">
        <v>1484048</v>
      </c>
    </row>
    <row r="264" customFormat="false" ht="13" hidden="false" customHeight="false" outlineLevel="0" collapsed="false">
      <c r="A264" s="75" t="n">
        <v>42585</v>
      </c>
      <c r="B264" s="0" t="n">
        <v>88.24</v>
      </c>
      <c r="C264" s="0" t="n">
        <v>88.3</v>
      </c>
      <c r="D264" s="0" t="n">
        <v>87.55</v>
      </c>
      <c r="E264" s="0" t="n">
        <v>88.19</v>
      </c>
      <c r="F264" s="0" t="n">
        <v>2249647</v>
      </c>
    </row>
    <row r="265" customFormat="false" ht="13" hidden="false" customHeight="false" outlineLevel="0" collapsed="false">
      <c r="A265" s="75" t="n">
        <v>42584</v>
      </c>
      <c r="B265" s="0" t="n">
        <v>88.7</v>
      </c>
      <c r="C265" s="0" t="n">
        <v>88.94</v>
      </c>
      <c r="D265" s="0" t="n">
        <v>87.86</v>
      </c>
      <c r="E265" s="0" t="n">
        <v>87.97</v>
      </c>
      <c r="F265" s="0" t="n">
        <v>2384471</v>
      </c>
    </row>
    <row r="266" customFormat="false" ht="13" hidden="false" customHeight="false" outlineLevel="0" collapsed="false">
      <c r="A266" s="75" t="n">
        <v>42583</v>
      </c>
      <c r="B266" s="0" t="n">
        <v>88.06</v>
      </c>
      <c r="C266" s="0" t="n">
        <v>89.71</v>
      </c>
      <c r="D266" s="0" t="n">
        <v>87.85</v>
      </c>
      <c r="E266" s="0" t="n">
        <v>88.67</v>
      </c>
      <c r="F266" s="0" t="n">
        <v>3353733</v>
      </c>
    </row>
    <row r="267" customFormat="false" ht="13" hidden="false" customHeight="false" outlineLevel="0" collapsed="false">
      <c r="A267" s="75" t="n">
        <v>42580</v>
      </c>
      <c r="B267" s="0" t="n">
        <v>91.38</v>
      </c>
      <c r="C267" s="0" t="n">
        <v>91.38</v>
      </c>
      <c r="D267" s="0" t="n">
        <v>88.92</v>
      </c>
      <c r="E267" s="0" t="n">
        <v>88.95</v>
      </c>
      <c r="F267" s="0" t="n">
        <v>3899670</v>
      </c>
    </row>
    <row r="268" customFormat="false" ht="13" hidden="false" customHeight="false" outlineLevel="0" collapsed="false">
      <c r="A268" s="75" t="n">
        <v>42579</v>
      </c>
      <c r="B268" s="0" t="n">
        <v>93</v>
      </c>
      <c r="C268" s="0" t="n">
        <v>93</v>
      </c>
      <c r="D268" s="0" t="n">
        <v>91.37</v>
      </c>
      <c r="E268" s="0" t="n">
        <v>91.73</v>
      </c>
      <c r="F268" s="0" t="n">
        <v>3609572</v>
      </c>
    </row>
    <row r="269" customFormat="false" ht="13" hidden="false" customHeight="false" outlineLevel="0" collapsed="false">
      <c r="A269" s="75" t="n">
        <v>42578</v>
      </c>
      <c r="B269" s="0" t="n">
        <v>95.66</v>
      </c>
      <c r="C269" s="0" t="n">
        <v>95.73</v>
      </c>
      <c r="D269" s="0" t="n">
        <v>94.75</v>
      </c>
      <c r="E269" s="0" t="n">
        <v>94.93</v>
      </c>
      <c r="F269" s="0" t="n">
        <v>2050448</v>
      </c>
    </row>
    <row r="270" customFormat="false" ht="13" hidden="false" customHeight="false" outlineLevel="0" collapsed="false">
      <c r="A270" s="75" t="n">
        <v>42577</v>
      </c>
      <c r="B270" s="0" t="n">
        <v>95.56</v>
      </c>
      <c r="C270" s="0" t="n">
        <v>96</v>
      </c>
      <c r="D270" s="0" t="n">
        <v>95.08</v>
      </c>
      <c r="E270" s="0" t="n">
        <v>95.72</v>
      </c>
      <c r="F270" s="0" t="n">
        <v>1412448</v>
      </c>
    </row>
    <row r="271" customFormat="false" ht="13" hidden="false" customHeight="false" outlineLevel="0" collapsed="false">
      <c r="A271" s="75" t="n">
        <v>42576</v>
      </c>
      <c r="B271" s="0" t="n">
        <v>95.16</v>
      </c>
      <c r="C271" s="0" t="n">
        <v>95.36</v>
      </c>
      <c r="D271" s="0" t="n">
        <v>94.87</v>
      </c>
      <c r="E271" s="0" t="n">
        <v>95.29</v>
      </c>
      <c r="F271" s="0" t="n">
        <v>1247870</v>
      </c>
    </row>
    <row r="272" customFormat="false" ht="13" hidden="false" customHeight="false" outlineLevel="0" collapsed="false">
      <c r="A272" s="75" t="n">
        <v>42573</v>
      </c>
      <c r="B272" s="0" t="n">
        <v>95.51</v>
      </c>
      <c r="C272" s="0" t="n">
        <v>95.69</v>
      </c>
      <c r="D272" s="0" t="n">
        <v>94.75</v>
      </c>
      <c r="E272" s="0" t="n">
        <v>95.44</v>
      </c>
      <c r="F272" s="0" t="n">
        <v>1221373</v>
      </c>
    </row>
    <row r="273" customFormat="false" ht="13" hidden="false" customHeight="false" outlineLevel="0" collapsed="false">
      <c r="A273" s="75" t="n">
        <v>42572</v>
      </c>
      <c r="B273" s="0" t="n">
        <v>95.1</v>
      </c>
      <c r="C273" s="0" t="n">
        <v>95.42</v>
      </c>
      <c r="D273" s="0" t="n">
        <v>94.38</v>
      </c>
      <c r="E273" s="0" t="n">
        <v>94.88</v>
      </c>
      <c r="F273" s="0" t="n">
        <v>1262395</v>
      </c>
    </row>
    <row r="274" customFormat="false" ht="13" hidden="false" customHeight="false" outlineLevel="0" collapsed="false">
      <c r="A274" s="75" t="n">
        <v>42571</v>
      </c>
      <c r="B274" s="0" t="n">
        <v>95.56</v>
      </c>
      <c r="C274" s="0" t="n">
        <v>95.64</v>
      </c>
      <c r="D274" s="0" t="n">
        <v>95.04</v>
      </c>
      <c r="E274" s="0" t="n">
        <v>95.39</v>
      </c>
      <c r="F274" s="0" t="n">
        <v>1090135</v>
      </c>
    </row>
    <row r="275" customFormat="false" ht="13" hidden="false" customHeight="false" outlineLevel="0" collapsed="false">
      <c r="A275" s="75" t="n">
        <v>42570</v>
      </c>
      <c r="B275" s="0" t="n">
        <v>94.85</v>
      </c>
      <c r="C275" s="0" t="n">
        <v>95.05</v>
      </c>
      <c r="D275" s="0" t="n">
        <v>94.66</v>
      </c>
      <c r="E275" s="0" t="n">
        <v>95.02</v>
      </c>
      <c r="F275" s="0" t="n">
        <v>925542</v>
      </c>
    </row>
    <row r="276" customFormat="false" ht="13" hidden="false" customHeight="false" outlineLevel="0" collapsed="false">
      <c r="A276" s="75" t="n">
        <v>42569</v>
      </c>
      <c r="B276" s="0" t="n">
        <v>95.29</v>
      </c>
      <c r="C276" s="0" t="n">
        <v>95.38</v>
      </c>
      <c r="D276" s="0" t="n">
        <v>94.81</v>
      </c>
      <c r="E276" s="0" t="n">
        <v>94.93</v>
      </c>
      <c r="F276" s="0" t="n">
        <v>879741</v>
      </c>
    </row>
    <row r="277" customFormat="false" ht="13" hidden="false" customHeight="false" outlineLevel="0" collapsed="false">
      <c r="A277" s="75" t="n">
        <v>42566</v>
      </c>
      <c r="B277" s="0" t="n">
        <v>95.7</v>
      </c>
      <c r="C277" s="0" t="n">
        <v>95.77</v>
      </c>
      <c r="D277" s="0" t="n">
        <v>94.93</v>
      </c>
      <c r="E277" s="0" t="n">
        <v>95.06</v>
      </c>
      <c r="F277" s="0" t="n">
        <v>1356035</v>
      </c>
    </row>
    <row r="278" customFormat="false" ht="13" hidden="false" customHeight="false" outlineLevel="0" collapsed="false">
      <c r="A278" s="75" t="n">
        <v>42565</v>
      </c>
      <c r="B278" s="0" t="n">
        <v>95.75</v>
      </c>
      <c r="C278" s="0" t="n">
        <v>95.78</v>
      </c>
      <c r="D278" s="0" t="n">
        <v>95.01</v>
      </c>
      <c r="E278" s="0" t="n">
        <v>95.21</v>
      </c>
      <c r="F278" s="0" t="n">
        <v>1330874</v>
      </c>
    </row>
    <row r="279" customFormat="false" ht="13" hidden="false" customHeight="false" outlineLevel="0" collapsed="false">
      <c r="A279" s="75" t="n">
        <v>42564</v>
      </c>
      <c r="B279" s="0" t="n">
        <v>95.29</v>
      </c>
      <c r="C279" s="0" t="n">
        <v>95.39</v>
      </c>
      <c r="D279" s="0" t="n">
        <v>94.67</v>
      </c>
      <c r="E279" s="0" t="n">
        <v>95.14</v>
      </c>
      <c r="F279" s="0" t="n">
        <v>1365475</v>
      </c>
    </row>
    <row r="280" customFormat="false" ht="13" hidden="false" customHeight="false" outlineLevel="0" collapsed="false">
      <c r="A280" s="75" t="n">
        <v>42563</v>
      </c>
      <c r="B280" s="0" t="n">
        <v>95.58</v>
      </c>
      <c r="C280" s="0" t="n">
        <v>95.73</v>
      </c>
      <c r="D280" s="0" t="n">
        <v>94.75</v>
      </c>
      <c r="E280" s="0" t="n">
        <v>94.81</v>
      </c>
      <c r="F280" s="0" t="n">
        <v>2265507</v>
      </c>
    </row>
    <row r="281" customFormat="false" ht="13" hidden="false" customHeight="false" outlineLevel="0" collapsed="false">
      <c r="A281" s="75" t="n">
        <v>42562</v>
      </c>
      <c r="B281" s="0" t="n">
        <v>95</v>
      </c>
      <c r="C281" s="0" t="n">
        <v>95.64</v>
      </c>
      <c r="D281" s="0" t="n">
        <v>94.84</v>
      </c>
      <c r="E281" s="0" t="n">
        <v>95.14</v>
      </c>
      <c r="F281" s="0" t="n">
        <v>1822542</v>
      </c>
    </row>
    <row r="282" customFormat="false" ht="13" hidden="false" customHeight="false" outlineLevel="0" collapsed="false">
      <c r="A282" s="75" t="n">
        <v>42559</v>
      </c>
      <c r="B282" s="0" t="n">
        <v>94.12</v>
      </c>
      <c r="C282" s="0" t="n">
        <v>94.59</v>
      </c>
      <c r="D282" s="0" t="n">
        <v>93.64</v>
      </c>
      <c r="E282" s="0" t="n">
        <v>94.47</v>
      </c>
      <c r="F282" s="0" t="n">
        <v>2148166</v>
      </c>
    </row>
    <row r="283" customFormat="false" ht="13" hidden="false" customHeight="false" outlineLevel="0" collapsed="false">
      <c r="A283" s="75" t="n">
        <v>42558</v>
      </c>
      <c r="B283" s="0" t="n">
        <v>93.17</v>
      </c>
      <c r="C283" s="0" t="n">
        <v>93.68</v>
      </c>
      <c r="D283" s="0" t="n">
        <v>92.87</v>
      </c>
      <c r="E283" s="0" t="n">
        <v>93.5</v>
      </c>
      <c r="F283" s="0" t="n">
        <v>1734868</v>
      </c>
    </row>
    <row r="284" customFormat="false" ht="13" hidden="false" customHeight="false" outlineLevel="0" collapsed="false">
      <c r="A284" s="75" t="n">
        <v>42557</v>
      </c>
      <c r="B284" s="0" t="n">
        <v>93.43</v>
      </c>
      <c r="C284" s="0" t="n">
        <v>93.62</v>
      </c>
      <c r="D284" s="0" t="n">
        <v>92.68</v>
      </c>
      <c r="E284" s="0" t="n">
        <v>93.42</v>
      </c>
      <c r="F284" s="0" t="n">
        <v>2299435</v>
      </c>
    </row>
    <row r="285" customFormat="false" ht="13" hidden="false" customHeight="false" outlineLevel="0" collapsed="false">
      <c r="A285" s="75" t="n">
        <v>42556</v>
      </c>
      <c r="B285" s="0" t="n">
        <v>92.53</v>
      </c>
      <c r="C285" s="0" t="n">
        <v>93.65</v>
      </c>
      <c r="D285" s="0" t="n">
        <v>92.33</v>
      </c>
      <c r="E285" s="0" t="n">
        <v>93.31</v>
      </c>
      <c r="F285" s="0" t="n">
        <v>2940489</v>
      </c>
    </row>
    <row r="286" customFormat="false" ht="13" hidden="false" customHeight="false" outlineLevel="0" collapsed="false">
      <c r="A286" s="75" t="n">
        <v>42552</v>
      </c>
      <c r="B286" s="0" t="n">
        <v>92</v>
      </c>
      <c r="C286" s="0" t="n">
        <v>92.97</v>
      </c>
      <c r="D286" s="0" t="n">
        <v>91.79</v>
      </c>
      <c r="E286" s="0" t="n">
        <v>92.75</v>
      </c>
      <c r="F286" s="0" t="n">
        <v>2456786</v>
      </c>
    </row>
    <row r="287" customFormat="false" ht="13" hidden="false" customHeight="false" outlineLevel="0" collapsed="false">
      <c r="A287" s="75" t="n">
        <v>42551</v>
      </c>
      <c r="B287" s="0" t="n">
        <v>89.37</v>
      </c>
      <c r="C287" s="0" t="n">
        <v>91.87</v>
      </c>
      <c r="D287" s="0" t="n">
        <v>88.73</v>
      </c>
      <c r="E287" s="0" t="n">
        <v>91.87</v>
      </c>
      <c r="F287" s="0" t="n">
        <v>2944786</v>
      </c>
    </row>
    <row r="288" customFormat="false" ht="13" hidden="false" customHeight="false" outlineLevel="0" collapsed="false">
      <c r="A288" s="75" t="n">
        <v>42550</v>
      </c>
      <c r="B288" s="0" t="n">
        <v>88.47</v>
      </c>
      <c r="C288" s="0" t="n">
        <v>89.34</v>
      </c>
      <c r="D288" s="0" t="n">
        <v>88.28</v>
      </c>
      <c r="E288" s="0" t="n">
        <v>89.13</v>
      </c>
      <c r="F288" s="0" t="n">
        <v>2274421</v>
      </c>
    </row>
    <row r="289" customFormat="false" ht="13" hidden="false" customHeight="false" outlineLevel="0" collapsed="false">
      <c r="A289" s="75" t="n">
        <v>42549</v>
      </c>
      <c r="B289" s="0" t="n">
        <v>86.31</v>
      </c>
      <c r="C289" s="0" t="n">
        <v>87.94</v>
      </c>
      <c r="D289" s="0" t="n">
        <v>85.95</v>
      </c>
      <c r="E289" s="0" t="n">
        <v>87.92</v>
      </c>
      <c r="F289" s="0" t="n">
        <v>2531140</v>
      </c>
    </row>
    <row r="290" customFormat="false" ht="13" hidden="false" customHeight="false" outlineLevel="0" collapsed="false">
      <c r="A290" s="75" t="n">
        <v>42548</v>
      </c>
      <c r="B290" s="0" t="n">
        <v>85.94</v>
      </c>
      <c r="C290" s="0" t="n">
        <v>86.4</v>
      </c>
      <c r="D290" s="0" t="n">
        <v>85.23</v>
      </c>
      <c r="E290" s="0" t="n">
        <v>85.66</v>
      </c>
      <c r="F290" s="0" t="n">
        <v>2609431</v>
      </c>
    </row>
    <row r="291" customFormat="false" ht="13" hidden="false" customHeight="false" outlineLevel="0" collapsed="false">
      <c r="A291" s="75" t="n">
        <v>42545</v>
      </c>
      <c r="B291" s="0" t="n">
        <v>86.23</v>
      </c>
      <c r="C291" s="0" t="n">
        <v>88.48</v>
      </c>
      <c r="D291" s="0" t="n">
        <v>86.04</v>
      </c>
      <c r="E291" s="0" t="n">
        <v>86.72</v>
      </c>
      <c r="F291" s="0" t="n">
        <v>4044490</v>
      </c>
    </row>
    <row r="292" customFormat="false" ht="13" hidden="false" customHeight="false" outlineLevel="0" collapsed="false">
      <c r="A292" s="75" t="n">
        <v>42544</v>
      </c>
      <c r="B292" s="0" t="n">
        <v>89.74</v>
      </c>
      <c r="C292" s="0" t="n">
        <v>89.94</v>
      </c>
      <c r="D292" s="0" t="n">
        <v>89.12</v>
      </c>
      <c r="E292" s="0" t="n">
        <v>89.94</v>
      </c>
      <c r="F292" s="0" t="n">
        <v>1364084</v>
      </c>
    </row>
    <row r="293" customFormat="false" ht="13" hidden="false" customHeight="false" outlineLevel="0" collapsed="false">
      <c r="A293" s="75" t="n">
        <v>42543</v>
      </c>
      <c r="B293" s="0" t="n">
        <v>89.66</v>
      </c>
      <c r="C293" s="0" t="n">
        <v>89.76</v>
      </c>
      <c r="D293" s="0" t="n">
        <v>88.74</v>
      </c>
      <c r="E293" s="0" t="n">
        <v>88.82</v>
      </c>
      <c r="F293" s="0" t="n">
        <v>1504403</v>
      </c>
    </row>
    <row r="294" customFormat="false" ht="13" hidden="false" customHeight="false" outlineLevel="0" collapsed="false">
      <c r="A294" s="75" t="n">
        <v>42542</v>
      </c>
      <c r="B294" s="0" t="n">
        <v>89.3</v>
      </c>
      <c r="C294" s="0" t="n">
        <v>89.52</v>
      </c>
      <c r="D294" s="0" t="n">
        <v>88.92</v>
      </c>
      <c r="E294" s="0" t="n">
        <v>89.34</v>
      </c>
      <c r="F294" s="0" t="n">
        <v>1725600</v>
      </c>
    </row>
    <row r="295" customFormat="false" ht="13" hidden="false" customHeight="false" outlineLevel="0" collapsed="false">
      <c r="A295" s="75" t="n">
        <v>42541</v>
      </c>
      <c r="B295" s="0" t="n">
        <v>88.67</v>
      </c>
      <c r="C295" s="0" t="n">
        <v>89.46</v>
      </c>
      <c r="D295" s="0" t="n">
        <v>88.56</v>
      </c>
      <c r="E295" s="0" t="n">
        <v>89.04</v>
      </c>
      <c r="F295" s="0" t="n">
        <v>2061740</v>
      </c>
    </row>
    <row r="296" customFormat="false" ht="13" hidden="false" customHeight="false" outlineLevel="0" collapsed="false">
      <c r="A296" s="75" t="n">
        <v>42538</v>
      </c>
      <c r="B296" s="0" t="n">
        <v>88.09</v>
      </c>
      <c r="C296" s="0" t="n">
        <v>88.15</v>
      </c>
      <c r="D296" s="0" t="n">
        <v>86.93</v>
      </c>
      <c r="E296" s="0" t="n">
        <v>87.61</v>
      </c>
      <c r="F296" s="0" t="n">
        <v>2708741</v>
      </c>
    </row>
    <row r="297" customFormat="false" ht="13" hidden="false" customHeight="false" outlineLevel="0" collapsed="false">
      <c r="A297" s="75" t="n">
        <v>42537</v>
      </c>
      <c r="B297" s="0" t="n">
        <v>87.21</v>
      </c>
      <c r="C297" s="0" t="n">
        <v>88.18</v>
      </c>
      <c r="D297" s="0" t="n">
        <v>86.92</v>
      </c>
      <c r="E297" s="0" t="n">
        <v>88.03</v>
      </c>
      <c r="F297" s="0" t="n">
        <v>1469419</v>
      </c>
    </row>
    <row r="298" customFormat="false" ht="13" hidden="false" customHeight="false" outlineLevel="0" collapsed="false">
      <c r="A298" s="75" t="n">
        <v>42536</v>
      </c>
      <c r="B298" s="0" t="n">
        <v>87.53</v>
      </c>
      <c r="C298" s="0" t="n">
        <v>88.01</v>
      </c>
      <c r="D298" s="0" t="n">
        <v>87.23</v>
      </c>
      <c r="E298" s="0" t="n">
        <v>87.61</v>
      </c>
      <c r="F298" s="0" t="n">
        <v>2080455</v>
      </c>
    </row>
    <row r="299" customFormat="false" ht="13" hidden="false" customHeight="false" outlineLevel="0" collapsed="false">
      <c r="A299" s="75" t="n">
        <v>42535</v>
      </c>
      <c r="B299" s="0" t="n">
        <v>86.97</v>
      </c>
      <c r="C299" s="0" t="n">
        <v>87.58</v>
      </c>
      <c r="D299" s="0" t="n">
        <v>86.97</v>
      </c>
      <c r="E299" s="0" t="n">
        <v>87.49</v>
      </c>
      <c r="F299" s="0" t="n">
        <v>2348466</v>
      </c>
    </row>
    <row r="300" customFormat="false" ht="13" hidden="false" customHeight="false" outlineLevel="0" collapsed="false">
      <c r="A300" s="75" t="n">
        <v>42534</v>
      </c>
      <c r="B300" s="0" t="n">
        <v>87.02</v>
      </c>
      <c r="C300" s="0" t="n">
        <v>87.67</v>
      </c>
      <c r="D300" s="0" t="n">
        <v>86.91</v>
      </c>
      <c r="E300" s="0" t="n">
        <v>87.16</v>
      </c>
      <c r="F300" s="0" t="n">
        <v>3191446</v>
      </c>
    </row>
    <row r="301" customFormat="false" ht="13" hidden="false" customHeight="false" outlineLevel="0" collapsed="false">
      <c r="A301" s="75" t="n">
        <v>42531</v>
      </c>
      <c r="B301" s="0" t="n">
        <v>86.55</v>
      </c>
      <c r="C301" s="0" t="n">
        <v>87.31</v>
      </c>
      <c r="D301" s="0" t="n">
        <v>86.52</v>
      </c>
      <c r="E301" s="0" t="n">
        <v>87.09</v>
      </c>
      <c r="F301" s="0" t="n">
        <v>1635720</v>
      </c>
    </row>
    <row r="302" customFormat="false" ht="13" hidden="false" customHeight="false" outlineLevel="0" collapsed="false">
      <c r="A302" s="75" t="n">
        <v>42530</v>
      </c>
      <c r="B302" s="0" t="n">
        <v>87.03</v>
      </c>
      <c r="C302" s="0" t="n">
        <v>87.66</v>
      </c>
      <c r="D302" s="0" t="n">
        <v>86.88</v>
      </c>
      <c r="E302" s="0" t="n">
        <v>87.63</v>
      </c>
      <c r="F302" s="0" t="n">
        <v>1517709</v>
      </c>
    </row>
    <row r="303" customFormat="false" ht="13" hidden="false" customHeight="false" outlineLevel="0" collapsed="false">
      <c r="A303" s="75" t="n">
        <v>42529</v>
      </c>
      <c r="B303" s="0" t="n">
        <v>86.6</v>
      </c>
      <c r="C303" s="0" t="n">
        <v>87.23</v>
      </c>
      <c r="D303" s="0" t="n">
        <v>86.31</v>
      </c>
      <c r="E303" s="0" t="n">
        <v>87.22</v>
      </c>
      <c r="F303" s="0" t="n">
        <v>1797346</v>
      </c>
    </row>
    <row r="304" customFormat="false" ht="13" hidden="false" customHeight="false" outlineLevel="0" collapsed="false">
      <c r="A304" s="75" t="n">
        <v>42528</v>
      </c>
      <c r="B304" s="0" t="n">
        <v>87.7</v>
      </c>
      <c r="C304" s="0" t="n">
        <v>87.97</v>
      </c>
      <c r="D304" s="0" t="n">
        <v>86.79</v>
      </c>
      <c r="E304" s="0" t="n">
        <v>86.87</v>
      </c>
      <c r="F304" s="0" t="n">
        <v>2480957</v>
      </c>
    </row>
    <row r="305" customFormat="false" ht="13" hidden="false" customHeight="false" outlineLevel="0" collapsed="false">
      <c r="A305" s="75" t="n">
        <v>42527</v>
      </c>
      <c r="B305" s="0" t="n">
        <v>87.52</v>
      </c>
      <c r="C305" s="0" t="n">
        <v>88</v>
      </c>
      <c r="D305" s="0" t="n">
        <v>87.36</v>
      </c>
      <c r="E305" s="0" t="n">
        <v>87.69</v>
      </c>
      <c r="F305" s="0" t="n">
        <v>1392932</v>
      </c>
    </row>
    <row r="306" customFormat="false" ht="13" hidden="false" customHeight="false" outlineLevel="0" collapsed="false">
      <c r="A306" s="75" t="n">
        <v>42524</v>
      </c>
      <c r="B306" s="0" t="n">
        <v>87.65</v>
      </c>
      <c r="C306" s="0" t="n">
        <v>87.65</v>
      </c>
      <c r="D306" s="0" t="n">
        <v>86.72</v>
      </c>
      <c r="E306" s="0" t="n">
        <v>87.33</v>
      </c>
      <c r="F306" s="0" t="n">
        <v>1399914</v>
      </c>
    </row>
    <row r="307" customFormat="false" ht="13" hidden="false" customHeight="false" outlineLevel="0" collapsed="false">
      <c r="A307" s="75" t="n">
        <v>42523</v>
      </c>
      <c r="B307" s="0" t="n">
        <v>88.04</v>
      </c>
      <c r="C307" s="0" t="n">
        <v>88.12</v>
      </c>
      <c r="D307" s="0" t="n">
        <v>87.51</v>
      </c>
      <c r="E307" s="0" t="n">
        <v>88.09</v>
      </c>
      <c r="F307" s="0" t="n">
        <v>1092520</v>
      </c>
    </row>
    <row r="308" customFormat="false" ht="13" hidden="false" customHeight="false" outlineLevel="0" collapsed="false">
      <c r="A308" s="75" t="n">
        <v>42522</v>
      </c>
      <c r="B308" s="0" t="n">
        <v>87.6</v>
      </c>
      <c r="C308" s="0" t="n">
        <v>88.18</v>
      </c>
      <c r="D308" s="0" t="n">
        <v>87.45</v>
      </c>
      <c r="E308" s="0" t="n">
        <v>88.12</v>
      </c>
      <c r="F308" s="0" t="n">
        <v>1685793</v>
      </c>
    </row>
    <row r="309" customFormat="false" ht="13" hidden="false" customHeight="false" outlineLevel="0" collapsed="false">
      <c r="A309" s="75" t="n">
        <v>42521</v>
      </c>
      <c r="B309" s="0" t="n">
        <v>88.37</v>
      </c>
      <c r="C309" s="0" t="n">
        <v>88.37</v>
      </c>
      <c r="D309" s="0" t="n">
        <v>87.33</v>
      </c>
      <c r="E309" s="0" t="n">
        <v>87.84</v>
      </c>
      <c r="F309" s="0" t="n">
        <v>2035480</v>
      </c>
    </row>
    <row r="310" customFormat="false" ht="13" hidden="false" customHeight="false" outlineLevel="0" collapsed="false">
      <c r="A310" s="75" t="n">
        <v>42517</v>
      </c>
      <c r="B310" s="0" t="n">
        <v>87.74</v>
      </c>
      <c r="C310" s="0" t="n">
        <v>88.08</v>
      </c>
      <c r="D310" s="0" t="n">
        <v>87.53</v>
      </c>
      <c r="E310" s="0" t="n">
        <v>88.04</v>
      </c>
      <c r="F310" s="0" t="n">
        <v>1077983</v>
      </c>
    </row>
    <row r="311" customFormat="false" ht="13" hidden="false" customHeight="false" outlineLevel="0" collapsed="false">
      <c r="A311" s="75" t="n">
        <v>42516</v>
      </c>
      <c r="B311" s="0" t="n">
        <v>87.39</v>
      </c>
      <c r="C311" s="0" t="n">
        <v>87.93</v>
      </c>
      <c r="D311" s="0" t="n">
        <v>87.09</v>
      </c>
      <c r="E311" s="0" t="n">
        <v>87.7</v>
      </c>
      <c r="F311" s="0" t="n">
        <v>1040622</v>
      </c>
    </row>
    <row r="312" customFormat="false" ht="13" hidden="false" customHeight="false" outlineLevel="0" collapsed="false">
      <c r="A312" s="75" t="n">
        <v>42515</v>
      </c>
      <c r="B312" s="0" t="n">
        <v>87.67</v>
      </c>
      <c r="C312" s="0" t="n">
        <v>88.01</v>
      </c>
      <c r="D312" s="0" t="n">
        <v>87.43</v>
      </c>
      <c r="E312" s="0" t="n">
        <v>87.52</v>
      </c>
      <c r="F312" s="0" t="n">
        <v>1405051</v>
      </c>
    </row>
    <row r="313" customFormat="false" ht="13" hidden="false" customHeight="false" outlineLevel="0" collapsed="false">
      <c r="A313" s="75" t="n">
        <v>42514</v>
      </c>
      <c r="B313" s="0" t="n">
        <v>85.99</v>
      </c>
      <c r="C313" s="0" t="n">
        <v>87.49</v>
      </c>
      <c r="D313" s="0" t="n">
        <v>85.86</v>
      </c>
      <c r="E313" s="0" t="n">
        <v>87.46</v>
      </c>
      <c r="F313" s="0" t="n">
        <v>2163254</v>
      </c>
    </row>
    <row r="314" customFormat="false" ht="13" hidden="false" customHeight="false" outlineLevel="0" collapsed="false">
      <c r="A314" s="75" t="n">
        <v>42513</v>
      </c>
      <c r="B314" s="0" t="n">
        <v>85.49</v>
      </c>
      <c r="C314" s="0" t="n">
        <v>85.7</v>
      </c>
      <c r="D314" s="0" t="n">
        <v>85.2</v>
      </c>
      <c r="E314" s="0" t="n">
        <v>85.25</v>
      </c>
      <c r="F314" s="0" t="n">
        <v>1070097</v>
      </c>
    </row>
    <row r="315" customFormat="false" ht="13" hidden="false" customHeight="false" outlineLevel="0" collapsed="false">
      <c r="A315" s="75" t="n">
        <v>42510</v>
      </c>
      <c r="B315" s="0" t="n">
        <v>85.46</v>
      </c>
      <c r="C315" s="0" t="n">
        <v>86.08</v>
      </c>
      <c r="D315" s="0" t="n">
        <v>85.29</v>
      </c>
      <c r="E315" s="0" t="n">
        <v>85.47</v>
      </c>
      <c r="F315" s="0" t="n">
        <v>1381976</v>
      </c>
    </row>
    <row r="316" customFormat="false" ht="13" hidden="false" customHeight="false" outlineLevel="0" collapsed="false">
      <c r="A316" s="75" t="n">
        <v>42509</v>
      </c>
      <c r="B316" s="0" t="n">
        <v>84.76</v>
      </c>
      <c r="C316" s="0" t="n">
        <v>85.26</v>
      </c>
      <c r="D316" s="0" t="n">
        <v>84.36</v>
      </c>
      <c r="E316" s="0" t="n">
        <v>85.14</v>
      </c>
      <c r="F316" s="0" t="n">
        <v>1490470</v>
      </c>
    </row>
    <row r="317" customFormat="false" ht="13" hidden="false" customHeight="false" outlineLevel="0" collapsed="false">
      <c r="A317" s="75" t="n">
        <v>42508</v>
      </c>
      <c r="B317" s="0" t="n">
        <v>85.28</v>
      </c>
      <c r="C317" s="0" t="n">
        <v>86.01</v>
      </c>
      <c r="D317" s="0" t="n">
        <v>84.91</v>
      </c>
      <c r="E317" s="0" t="n">
        <v>85.6</v>
      </c>
      <c r="F317" s="0" t="n">
        <v>1269323</v>
      </c>
    </row>
    <row r="318" customFormat="false" ht="13" hidden="false" customHeight="false" outlineLevel="0" collapsed="false">
      <c r="A318" s="75" t="n">
        <v>42507</v>
      </c>
      <c r="B318" s="0" t="n">
        <v>86.33</v>
      </c>
      <c r="C318" s="0" t="n">
        <v>86.85</v>
      </c>
      <c r="D318" s="0" t="n">
        <v>85.09</v>
      </c>
      <c r="E318" s="0" t="n">
        <v>85.35</v>
      </c>
      <c r="F318" s="0" t="n">
        <v>1508453</v>
      </c>
    </row>
    <row r="319" customFormat="false" ht="13" hidden="false" customHeight="false" outlineLevel="0" collapsed="false">
      <c r="A319" s="75" t="n">
        <v>42506</v>
      </c>
      <c r="B319" s="0" t="n">
        <v>86.03</v>
      </c>
      <c r="C319" s="0" t="n">
        <v>87</v>
      </c>
      <c r="D319" s="0" t="n">
        <v>85.9</v>
      </c>
      <c r="E319" s="0" t="n">
        <v>86.7</v>
      </c>
      <c r="F319" s="0" t="n">
        <v>1731591</v>
      </c>
    </row>
    <row r="320" customFormat="false" ht="13" hidden="false" customHeight="false" outlineLevel="0" collapsed="false">
      <c r="A320" s="75" t="n">
        <v>42503</v>
      </c>
      <c r="B320" s="0" t="n">
        <v>86.42</v>
      </c>
      <c r="C320" s="0" t="n">
        <v>86.87</v>
      </c>
      <c r="D320" s="0" t="n">
        <v>85.74</v>
      </c>
      <c r="E320" s="0" t="n">
        <v>85.76</v>
      </c>
      <c r="F320" s="0" t="n">
        <v>1798784</v>
      </c>
    </row>
    <row r="321" customFormat="false" ht="13" hidden="false" customHeight="false" outlineLevel="0" collapsed="false">
      <c r="A321" s="75" t="n">
        <v>42502</v>
      </c>
      <c r="B321" s="0" t="n">
        <v>87.31</v>
      </c>
      <c r="C321" s="0" t="n">
        <v>87.31</v>
      </c>
      <c r="D321" s="0" t="n">
        <v>86.11</v>
      </c>
      <c r="E321" s="0" t="n">
        <v>86.54</v>
      </c>
      <c r="F321" s="0" t="n">
        <v>1692605</v>
      </c>
    </row>
    <row r="322" customFormat="false" ht="13" hidden="false" customHeight="false" outlineLevel="0" collapsed="false">
      <c r="A322" s="75" t="n">
        <v>42501</v>
      </c>
      <c r="B322" s="0" t="n">
        <v>88.19</v>
      </c>
      <c r="C322" s="0" t="n">
        <v>88.49</v>
      </c>
      <c r="D322" s="0" t="n">
        <v>86.66</v>
      </c>
      <c r="E322" s="0" t="n">
        <v>86.67</v>
      </c>
      <c r="F322" s="0" t="n">
        <v>1948426</v>
      </c>
    </row>
    <row r="323" customFormat="false" ht="13" hidden="false" customHeight="false" outlineLevel="0" collapsed="false">
      <c r="A323" s="75" t="n">
        <v>42500</v>
      </c>
      <c r="B323" s="0" t="n">
        <v>87.43</v>
      </c>
      <c r="C323" s="0" t="n">
        <v>88.53</v>
      </c>
      <c r="D323" s="0" t="n">
        <v>87.16</v>
      </c>
      <c r="E323" s="0" t="n">
        <v>88.5</v>
      </c>
      <c r="F323" s="0" t="n">
        <v>4131779</v>
      </c>
    </row>
    <row r="324" customFormat="false" ht="13" hidden="false" customHeight="false" outlineLevel="0" collapsed="false">
      <c r="A324" s="75" t="n">
        <v>42499</v>
      </c>
      <c r="B324" s="0" t="n">
        <v>87.15</v>
      </c>
      <c r="C324" s="0" t="n">
        <v>87.68</v>
      </c>
      <c r="D324" s="0" t="n">
        <v>86.77</v>
      </c>
      <c r="E324" s="0" t="n">
        <v>87.16</v>
      </c>
      <c r="F324" s="0" t="n">
        <v>3340876</v>
      </c>
    </row>
    <row r="325" customFormat="false" ht="13" hidden="false" customHeight="false" outlineLevel="0" collapsed="false">
      <c r="A325" s="75" t="n">
        <v>42496</v>
      </c>
      <c r="B325" s="0" t="n">
        <v>86.14</v>
      </c>
      <c r="C325" s="0" t="n">
        <v>87.12</v>
      </c>
      <c r="D325" s="0" t="n">
        <v>86.09</v>
      </c>
      <c r="E325" s="0" t="n">
        <v>86.85</v>
      </c>
      <c r="F325" s="0" t="n">
        <v>4489337</v>
      </c>
    </row>
    <row r="326" customFormat="false" ht="13" hidden="false" customHeight="false" outlineLevel="0" collapsed="false">
      <c r="A326" s="75" t="n">
        <v>42495</v>
      </c>
      <c r="B326" s="0" t="n">
        <v>86.67</v>
      </c>
      <c r="C326" s="0" t="n">
        <v>87.91</v>
      </c>
      <c r="D326" s="0" t="n">
        <v>86.28</v>
      </c>
      <c r="E326" s="0" t="n">
        <v>86.45</v>
      </c>
      <c r="F326" s="0" t="n">
        <v>5092706</v>
      </c>
    </row>
    <row r="327" customFormat="false" ht="13" hidden="false" customHeight="false" outlineLevel="0" collapsed="false">
      <c r="A327" s="75" t="n">
        <v>42494</v>
      </c>
      <c r="B327" s="0" t="n">
        <v>88.32</v>
      </c>
      <c r="C327" s="0" t="n">
        <v>88.74</v>
      </c>
      <c r="D327" s="0" t="n">
        <v>87.87</v>
      </c>
      <c r="E327" s="0" t="n">
        <v>88.39</v>
      </c>
      <c r="F327" s="0" t="n">
        <v>1183587</v>
      </c>
    </row>
    <row r="328" customFormat="false" ht="13" hidden="false" customHeight="false" outlineLevel="0" collapsed="false">
      <c r="A328" s="75" t="n">
        <v>42493</v>
      </c>
      <c r="B328" s="0" t="n">
        <v>89.19</v>
      </c>
      <c r="C328" s="0" t="n">
        <v>89.49</v>
      </c>
      <c r="D328" s="0" t="n">
        <v>87.85</v>
      </c>
      <c r="E328" s="0" t="n">
        <v>88.81</v>
      </c>
      <c r="F328" s="0" t="n">
        <v>3248017</v>
      </c>
    </row>
    <row r="329" customFormat="false" ht="13" hidden="false" customHeight="false" outlineLevel="0" collapsed="false">
      <c r="A329" s="75" t="n">
        <v>42492</v>
      </c>
      <c r="B329" s="0" t="n">
        <v>88.24</v>
      </c>
      <c r="C329" s="0" t="n">
        <v>89.6</v>
      </c>
      <c r="D329" s="0" t="n">
        <v>88.21</v>
      </c>
      <c r="E329" s="0" t="n">
        <v>89.43</v>
      </c>
      <c r="F329" s="0" t="n">
        <v>2227357</v>
      </c>
    </row>
    <row r="330" customFormat="false" ht="13" hidden="false" customHeight="false" outlineLevel="0" collapsed="false">
      <c r="A330" s="75" t="n">
        <v>42489</v>
      </c>
      <c r="B330" s="0" t="n">
        <v>88.4</v>
      </c>
      <c r="C330" s="0" t="n">
        <v>88.89</v>
      </c>
      <c r="D330" s="0" t="n">
        <v>87.77</v>
      </c>
      <c r="E330" s="0" t="n">
        <v>88.44</v>
      </c>
      <c r="F330" s="0" t="n">
        <v>2290479</v>
      </c>
    </row>
    <row r="331" customFormat="false" ht="13" hidden="false" customHeight="false" outlineLevel="0" collapsed="false">
      <c r="A331" s="75" t="n">
        <v>42488</v>
      </c>
      <c r="B331" s="0" t="n">
        <v>87.84</v>
      </c>
      <c r="C331" s="0" t="n">
        <v>90.89</v>
      </c>
      <c r="D331" s="0" t="n">
        <v>87.4</v>
      </c>
      <c r="E331" s="0" t="n">
        <v>89.1</v>
      </c>
      <c r="F331" s="0" t="n">
        <v>2953665</v>
      </c>
    </row>
    <row r="332" customFormat="false" ht="13" hidden="false" customHeight="false" outlineLevel="0" collapsed="false">
      <c r="A332" s="75" t="n">
        <v>42487</v>
      </c>
      <c r="B332" s="0" t="n">
        <v>89.73</v>
      </c>
      <c r="C332" s="0" t="n">
        <v>90.45</v>
      </c>
      <c r="D332" s="0" t="n">
        <v>89.61</v>
      </c>
      <c r="E332" s="0" t="n">
        <v>90.12</v>
      </c>
      <c r="F332" s="0" t="n">
        <v>2406460</v>
      </c>
    </row>
    <row r="333" customFormat="false" ht="13" hidden="false" customHeight="false" outlineLevel="0" collapsed="false">
      <c r="A333" s="75" t="n">
        <v>42486</v>
      </c>
      <c r="B333" s="0" t="n">
        <v>89.82</v>
      </c>
      <c r="C333" s="0" t="n">
        <v>90.33</v>
      </c>
      <c r="D333" s="0" t="n">
        <v>89.32</v>
      </c>
      <c r="E333" s="0" t="n">
        <v>89.79</v>
      </c>
      <c r="F333" s="0" t="n">
        <v>1629896</v>
      </c>
    </row>
    <row r="334" customFormat="false" ht="13" hidden="false" customHeight="false" outlineLevel="0" collapsed="false">
      <c r="A334" s="75" t="n">
        <v>42485</v>
      </c>
      <c r="B334" s="0" t="n">
        <v>89.54</v>
      </c>
      <c r="C334" s="0" t="n">
        <v>89.63</v>
      </c>
      <c r="D334" s="0" t="n">
        <v>89</v>
      </c>
      <c r="E334" s="0" t="n">
        <v>89.58</v>
      </c>
      <c r="F334" s="0" t="n">
        <v>1143191</v>
      </c>
    </row>
    <row r="335" customFormat="false" ht="13" hidden="false" customHeight="false" outlineLevel="0" collapsed="false">
      <c r="A335" s="75" t="n">
        <v>42482</v>
      </c>
      <c r="B335" s="0" t="n">
        <v>89.11</v>
      </c>
      <c r="C335" s="0" t="n">
        <v>89.81</v>
      </c>
      <c r="D335" s="0" t="n">
        <v>88.89</v>
      </c>
      <c r="E335" s="0" t="n">
        <v>89.65</v>
      </c>
      <c r="F335" s="0" t="n">
        <v>1404874</v>
      </c>
    </row>
    <row r="336" customFormat="false" ht="13" hidden="false" customHeight="false" outlineLevel="0" collapsed="false">
      <c r="A336" s="75" t="n">
        <v>42481</v>
      </c>
      <c r="B336" s="0" t="n">
        <v>90.62</v>
      </c>
      <c r="C336" s="0" t="n">
        <v>90.71</v>
      </c>
      <c r="D336" s="0" t="n">
        <v>89.23</v>
      </c>
      <c r="E336" s="0" t="n">
        <v>89.35</v>
      </c>
      <c r="F336" s="0" t="n">
        <v>1537562</v>
      </c>
    </row>
    <row r="337" customFormat="false" ht="13" hidden="false" customHeight="false" outlineLevel="0" collapsed="false">
      <c r="A337" s="75" t="n">
        <v>42480</v>
      </c>
      <c r="B337" s="0" t="n">
        <v>90.68</v>
      </c>
      <c r="C337" s="0" t="n">
        <v>90.79</v>
      </c>
      <c r="D337" s="0" t="n">
        <v>90.1</v>
      </c>
      <c r="E337" s="0" t="n">
        <v>90.12</v>
      </c>
      <c r="F337" s="0" t="n">
        <v>1898883</v>
      </c>
    </row>
    <row r="338" customFormat="false" ht="13" hidden="false" customHeight="false" outlineLevel="0" collapsed="false">
      <c r="A338" s="75" t="n">
        <v>42479</v>
      </c>
      <c r="B338" s="0" t="n">
        <v>91</v>
      </c>
      <c r="C338" s="0" t="n">
        <v>91</v>
      </c>
      <c r="D338" s="0" t="n">
        <v>90.27</v>
      </c>
      <c r="E338" s="0" t="n">
        <v>90.74</v>
      </c>
      <c r="F338" s="0" t="n">
        <v>1910582</v>
      </c>
    </row>
    <row r="339" customFormat="false" ht="13" hidden="false" customHeight="false" outlineLevel="0" collapsed="false">
      <c r="A339" s="75" t="n">
        <v>42478</v>
      </c>
      <c r="B339" s="0" t="n">
        <v>89.96</v>
      </c>
      <c r="C339" s="0" t="n">
        <v>90.76</v>
      </c>
      <c r="D339" s="0" t="n">
        <v>89.71</v>
      </c>
      <c r="E339" s="0" t="n">
        <v>90.7</v>
      </c>
      <c r="F339" s="0" t="n">
        <v>1299408</v>
      </c>
    </row>
    <row r="340" customFormat="false" ht="13" hidden="false" customHeight="false" outlineLevel="0" collapsed="false">
      <c r="A340" s="75" t="n">
        <v>42475</v>
      </c>
      <c r="B340" s="0" t="n">
        <v>90.83</v>
      </c>
      <c r="C340" s="0" t="n">
        <v>90.83</v>
      </c>
      <c r="D340" s="0" t="n">
        <v>89.75</v>
      </c>
      <c r="E340" s="0" t="n">
        <v>90.15</v>
      </c>
      <c r="F340" s="0" t="n">
        <v>1747562</v>
      </c>
    </row>
    <row r="341" customFormat="false" ht="13" hidden="false" customHeight="false" outlineLevel="0" collapsed="false">
      <c r="A341" s="75" t="n">
        <v>42474</v>
      </c>
      <c r="B341" s="0" t="n">
        <v>90.53</v>
      </c>
      <c r="C341" s="0" t="n">
        <v>90.64</v>
      </c>
      <c r="D341" s="0" t="n">
        <v>89.96</v>
      </c>
      <c r="E341" s="0" t="n">
        <v>90.26</v>
      </c>
      <c r="F341" s="0" t="n">
        <v>1802528</v>
      </c>
    </row>
    <row r="342" customFormat="false" ht="13" hidden="false" customHeight="false" outlineLevel="0" collapsed="false">
      <c r="A342" s="75" t="n">
        <v>42473</v>
      </c>
      <c r="B342" s="0" t="n">
        <v>90.54</v>
      </c>
      <c r="C342" s="0" t="n">
        <v>90.54</v>
      </c>
      <c r="D342" s="0" t="n">
        <v>89.7</v>
      </c>
      <c r="E342" s="0" t="n">
        <v>90.24</v>
      </c>
      <c r="F342" s="0" t="n">
        <v>1661879</v>
      </c>
    </row>
    <row r="343" customFormat="false" ht="13" hidden="false" customHeight="false" outlineLevel="0" collapsed="false">
      <c r="A343" s="75" t="n">
        <v>42472</v>
      </c>
      <c r="B343" s="0" t="n">
        <v>89.93</v>
      </c>
      <c r="C343" s="0" t="n">
        <v>90.16</v>
      </c>
      <c r="D343" s="0" t="n">
        <v>89.41</v>
      </c>
      <c r="E343" s="0" t="n">
        <v>90.11</v>
      </c>
      <c r="F343" s="0" t="n">
        <v>1503821</v>
      </c>
    </row>
    <row r="344" customFormat="false" ht="13" hidden="false" customHeight="false" outlineLevel="0" collapsed="false">
      <c r="A344" s="75" t="n">
        <v>42471</v>
      </c>
      <c r="B344" s="0" t="n">
        <v>90.95</v>
      </c>
      <c r="C344" s="0" t="n">
        <v>90.99</v>
      </c>
      <c r="D344" s="0" t="n">
        <v>89.69</v>
      </c>
      <c r="E344" s="0" t="n">
        <v>89.71</v>
      </c>
      <c r="F344" s="0" t="n">
        <v>1558275</v>
      </c>
    </row>
    <row r="345" customFormat="false" ht="13" hidden="false" customHeight="false" outlineLevel="0" collapsed="false">
      <c r="A345" s="75" t="n">
        <v>42468</v>
      </c>
      <c r="B345" s="0" t="n">
        <v>90.32</v>
      </c>
      <c r="C345" s="0" t="n">
        <v>90.68</v>
      </c>
      <c r="D345" s="0" t="n">
        <v>89.94</v>
      </c>
      <c r="E345" s="0" t="n">
        <v>90.33</v>
      </c>
      <c r="F345" s="0" t="n">
        <v>1086682</v>
      </c>
    </row>
    <row r="346" customFormat="false" ht="13" hidden="false" customHeight="false" outlineLevel="0" collapsed="false">
      <c r="A346" s="75" t="n">
        <v>42467</v>
      </c>
      <c r="B346" s="0" t="n">
        <v>90.07</v>
      </c>
      <c r="C346" s="0" t="n">
        <v>90.45</v>
      </c>
      <c r="D346" s="0" t="n">
        <v>89.41</v>
      </c>
      <c r="E346" s="0" t="n">
        <v>89.8</v>
      </c>
      <c r="F346" s="0" t="n">
        <v>1623724</v>
      </c>
    </row>
    <row r="347" customFormat="false" ht="13" hidden="false" customHeight="false" outlineLevel="0" collapsed="false">
      <c r="A347" s="75" t="n">
        <v>42466</v>
      </c>
      <c r="B347" s="0" t="n">
        <v>89.69</v>
      </c>
      <c r="C347" s="0" t="n">
        <v>90.94</v>
      </c>
      <c r="D347" s="0" t="n">
        <v>89.34</v>
      </c>
      <c r="E347" s="0" t="n">
        <v>90.84</v>
      </c>
      <c r="F347" s="0" t="n">
        <v>1883745</v>
      </c>
    </row>
    <row r="348" customFormat="false" ht="13" hidden="false" customHeight="false" outlineLevel="0" collapsed="false">
      <c r="A348" s="75" t="n">
        <v>42465</v>
      </c>
      <c r="B348" s="0" t="n">
        <v>90.69</v>
      </c>
      <c r="C348" s="0" t="n">
        <v>90.69</v>
      </c>
      <c r="D348" s="0" t="n">
        <v>89.4</v>
      </c>
      <c r="E348" s="0" t="n">
        <v>89.75</v>
      </c>
      <c r="F348" s="0" t="n">
        <v>1783667</v>
      </c>
    </row>
    <row r="349" customFormat="false" ht="13" hidden="false" customHeight="false" outlineLevel="0" collapsed="false">
      <c r="A349" s="75" t="n">
        <v>42464</v>
      </c>
      <c r="B349" s="0" t="n">
        <v>90.08</v>
      </c>
      <c r="C349" s="0" t="n">
        <v>90.4</v>
      </c>
      <c r="D349" s="0" t="n">
        <v>89.47</v>
      </c>
      <c r="E349" s="0" t="n">
        <v>89.71</v>
      </c>
      <c r="F349" s="0" t="n">
        <v>1175545</v>
      </c>
    </row>
    <row r="350" customFormat="false" ht="13" hidden="false" customHeight="false" outlineLevel="0" collapsed="false">
      <c r="A350" s="75" t="n">
        <v>42461</v>
      </c>
      <c r="B350" s="0" t="n">
        <v>88.74</v>
      </c>
      <c r="C350" s="0" t="n">
        <v>90.37</v>
      </c>
      <c r="D350" s="0" t="n">
        <v>88.74</v>
      </c>
      <c r="E350" s="0" t="n">
        <v>90.26</v>
      </c>
      <c r="F350" s="0" t="n">
        <v>1623614</v>
      </c>
    </row>
    <row r="351" customFormat="false" ht="13" hidden="false" customHeight="false" outlineLevel="0" collapsed="false">
      <c r="A351" s="75" t="n">
        <v>42460</v>
      </c>
      <c r="B351" s="0" t="n">
        <v>89.07</v>
      </c>
      <c r="C351" s="0" t="n">
        <v>90</v>
      </c>
      <c r="D351" s="0" t="n">
        <v>89.07</v>
      </c>
      <c r="E351" s="0" t="n">
        <v>89.71</v>
      </c>
      <c r="F351" s="0" t="n">
        <v>1479752</v>
      </c>
    </row>
    <row r="352" customFormat="false" ht="13" hidden="false" customHeight="false" outlineLevel="0" collapsed="false">
      <c r="A352" s="75" t="n">
        <v>42459</v>
      </c>
      <c r="B352" s="0" t="n">
        <v>89.71</v>
      </c>
      <c r="C352" s="0" t="n">
        <v>89.78</v>
      </c>
      <c r="D352" s="0" t="n">
        <v>89.06</v>
      </c>
      <c r="E352" s="0" t="n">
        <v>89.15</v>
      </c>
      <c r="F352" s="0" t="n">
        <v>1503033</v>
      </c>
    </row>
    <row r="353" customFormat="false" ht="13" hidden="false" customHeight="false" outlineLevel="0" collapsed="false">
      <c r="A353" s="75" t="n">
        <v>42458</v>
      </c>
      <c r="B353" s="0" t="n">
        <v>88.42</v>
      </c>
      <c r="C353" s="0" t="n">
        <v>89.46</v>
      </c>
      <c r="D353" s="0" t="n">
        <v>88.25</v>
      </c>
      <c r="E353" s="0" t="n">
        <v>89.43</v>
      </c>
      <c r="F353" s="0" t="n">
        <v>1711455</v>
      </c>
    </row>
    <row r="354" customFormat="false" ht="13" hidden="false" customHeight="false" outlineLevel="0" collapsed="false">
      <c r="A354" s="75" t="n">
        <v>42457</v>
      </c>
      <c r="B354" s="0" t="n">
        <v>88.8</v>
      </c>
      <c r="C354" s="0" t="n">
        <v>88.96</v>
      </c>
      <c r="D354" s="0" t="n">
        <v>88.23</v>
      </c>
      <c r="E354" s="0" t="n">
        <v>88.3</v>
      </c>
      <c r="F354" s="0" t="n">
        <v>1324081</v>
      </c>
    </row>
    <row r="355" customFormat="false" ht="13" hidden="false" customHeight="false" outlineLevel="0" collapsed="false">
      <c r="A355" s="75" t="n">
        <v>42453</v>
      </c>
      <c r="B355" s="0" t="n">
        <v>88.23</v>
      </c>
      <c r="C355" s="0" t="n">
        <v>88.77</v>
      </c>
      <c r="D355" s="0" t="n">
        <v>87.77</v>
      </c>
      <c r="E355" s="0" t="n">
        <v>88.75</v>
      </c>
      <c r="F355" s="0" t="n">
        <v>1028952</v>
      </c>
    </row>
    <row r="356" customFormat="false" ht="13" hidden="false" customHeight="false" outlineLevel="0" collapsed="false">
      <c r="A356" s="75" t="n">
        <v>42452</v>
      </c>
      <c r="B356" s="0" t="n">
        <v>88.56</v>
      </c>
      <c r="C356" s="0" t="n">
        <v>88.79</v>
      </c>
      <c r="D356" s="0" t="n">
        <v>88.21</v>
      </c>
      <c r="E356" s="0" t="n">
        <v>88.53</v>
      </c>
      <c r="F356" s="0" t="n">
        <v>1177251</v>
      </c>
    </row>
    <row r="357" customFormat="false" ht="13" hidden="false" customHeight="false" outlineLevel="0" collapsed="false">
      <c r="A357" s="75" t="n">
        <v>42451</v>
      </c>
      <c r="B357" s="0" t="n">
        <v>88.79</v>
      </c>
      <c r="C357" s="0" t="n">
        <v>89.01</v>
      </c>
      <c r="D357" s="0" t="n">
        <v>88.41</v>
      </c>
      <c r="E357" s="0" t="n">
        <v>88.64</v>
      </c>
      <c r="F357" s="0" t="n">
        <v>1209629</v>
      </c>
    </row>
    <row r="358" customFormat="false" ht="13" hidden="false" customHeight="false" outlineLevel="0" collapsed="false">
      <c r="A358" s="75" t="n">
        <v>42450</v>
      </c>
      <c r="B358" s="0" t="n">
        <v>88.21</v>
      </c>
      <c r="C358" s="0" t="n">
        <v>89.33</v>
      </c>
      <c r="D358" s="0" t="n">
        <v>88.14</v>
      </c>
      <c r="E358" s="0" t="n">
        <v>89.01</v>
      </c>
      <c r="F358" s="0" t="n">
        <v>1571504</v>
      </c>
    </row>
    <row r="359" customFormat="false" ht="13" hidden="false" customHeight="false" outlineLevel="0" collapsed="false">
      <c r="A359" s="75" t="n">
        <v>42447</v>
      </c>
      <c r="B359" s="0" t="n">
        <v>89.24</v>
      </c>
      <c r="C359" s="0" t="n">
        <v>89.24</v>
      </c>
      <c r="D359" s="0" t="n">
        <v>88.02</v>
      </c>
      <c r="E359" s="0" t="n">
        <v>88.64</v>
      </c>
      <c r="F359" s="0" t="n">
        <v>3206287</v>
      </c>
    </row>
    <row r="360" customFormat="false" ht="13" hidden="false" customHeight="false" outlineLevel="0" collapsed="false">
      <c r="A360" s="75" t="n">
        <v>42446</v>
      </c>
      <c r="B360" s="0" t="n">
        <v>87.76</v>
      </c>
      <c r="C360" s="0" t="n">
        <v>89.09</v>
      </c>
      <c r="D360" s="0" t="n">
        <v>87.62</v>
      </c>
      <c r="E360" s="0" t="n">
        <v>88.84</v>
      </c>
      <c r="F360" s="0" t="n">
        <v>1481849</v>
      </c>
    </row>
    <row r="361" customFormat="false" ht="13" hidden="false" customHeight="false" outlineLevel="0" collapsed="false">
      <c r="A361" s="75" t="n">
        <v>42445</v>
      </c>
      <c r="B361" s="0" t="n">
        <v>86.99</v>
      </c>
      <c r="C361" s="0" t="n">
        <v>87.88</v>
      </c>
      <c r="D361" s="0" t="n">
        <v>86.71</v>
      </c>
      <c r="E361" s="0" t="n">
        <v>87.66</v>
      </c>
      <c r="F361" s="0" t="n">
        <v>1077402</v>
      </c>
    </row>
    <row r="362" customFormat="false" ht="13" hidden="false" customHeight="false" outlineLevel="0" collapsed="false">
      <c r="A362" s="75" t="n">
        <v>42444</v>
      </c>
      <c r="B362" s="0" t="n">
        <v>86.55</v>
      </c>
      <c r="C362" s="0" t="n">
        <v>87.34</v>
      </c>
      <c r="D362" s="0" t="n">
        <v>86.41</v>
      </c>
      <c r="E362" s="0" t="n">
        <v>87.32</v>
      </c>
      <c r="F362" s="0" t="n">
        <v>1195064</v>
      </c>
    </row>
    <row r="363" customFormat="false" ht="13" hidden="false" customHeight="false" outlineLevel="0" collapsed="false">
      <c r="A363" s="75" t="n">
        <v>42443</v>
      </c>
      <c r="B363" s="0" t="n">
        <v>86.81</v>
      </c>
      <c r="C363" s="0" t="n">
        <v>87.44</v>
      </c>
      <c r="D363" s="0" t="n">
        <v>86.57</v>
      </c>
      <c r="E363" s="0" t="n">
        <v>87.27</v>
      </c>
      <c r="F363" s="0" t="n">
        <v>1311980</v>
      </c>
    </row>
    <row r="364" customFormat="false" ht="13" hidden="false" customHeight="false" outlineLevel="0" collapsed="false">
      <c r="A364" s="75" t="n">
        <v>42440</v>
      </c>
      <c r="B364" s="0" t="n">
        <v>86.31</v>
      </c>
      <c r="C364" s="0" t="n">
        <v>87.49</v>
      </c>
      <c r="D364" s="0" t="n">
        <v>85.67</v>
      </c>
      <c r="E364" s="0" t="n">
        <v>87.27</v>
      </c>
      <c r="F364" s="0" t="n">
        <v>1863316</v>
      </c>
    </row>
    <row r="365" customFormat="false" ht="13" hidden="false" customHeight="false" outlineLevel="0" collapsed="false">
      <c r="A365" s="75" t="n">
        <v>42439</v>
      </c>
      <c r="B365" s="0" t="n">
        <v>86.21</v>
      </c>
      <c r="C365" s="0" t="n">
        <v>86.75</v>
      </c>
      <c r="D365" s="0" t="n">
        <v>84.36</v>
      </c>
      <c r="E365" s="0" t="n">
        <v>85.2</v>
      </c>
      <c r="F365" s="0" t="n">
        <v>1528377</v>
      </c>
    </row>
    <row r="366" customFormat="false" ht="13" hidden="false" customHeight="false" outlineLevel="0" collapsed="false">
      <c r="A366" s="75" t="n">
        <v>42438</v>
      </c>
      <c r="B366" s="0" t="n">
        <v>85.33</v>
      </c>
      <c r="C366" s="0" t="n">
        <v>85.77</v>
      </c>
      <c r="D366" s="0" t="n">
        <v>85.03</v>
      </c>
      <c r="E366" s="0" t="n">
        <v>85.72</v>
      </c>
      <c r="F366" s="0" t="n">
        <v>1636318</v>
      </c>
    </row>
    <row r="367" customFormat="false" ht="13" hidden="false" customHeight="false" outlineLevel="0" collapsed="false">
      <c r="A367" s="75" t="n">
        <v>42437</v>
      </c>
      <c r="B367" s="0" t="n">
        <v>85.6</v>
      </c>
      <c r="C367" s="0" t="n">
        <v>86.14</v>
      </c>
      <c r="D367" s="0" t="n">
        <v>85.05</v>
      </c>
      <c r="E367" s="0" t="n">
        <v>85.49</v>
      </c>
      <c r="F367" s="0" t="n">
        <v>1741632</v>
      </c>
    </row>
    <row r="368" customFormat="false" ht="13" hidden="false" customHeight="false" outlineLevel="0" collapsed="false">
      <c r="A368" s="75" t="n">
        <v>42436</v>
      </c>
      <c r="B368" s="0" t="n">
        <v>85.48</v>
      </c>
      <c r="C368" s="0" t="n">
        <v>86.46</v>
      </c>
      <c r="D368" s="0" t="n">
        <v>85.48</v>
      </c>
      <c r="E368" s="0" t="n">
        <v>86.09</v>
      </c>
      <c r="F368" s="0" t="n">
        <v>1399957</v>
      </c>
    </row>
    <row r="369" customFormat="false" ht="13" hidden="false" customHeight="false" outlineLevel="0" collapsed="false">
      <c r="A369" s="75" t="n">
        <v>42433</v>
      </c>
      <c r="B369" s="0" t="n">
        <v>85.91</v>
      </c>
      <c r="C369" s="0" t="n">
        <v>86.36</v>
      </c>
      <c r="D369" s="0" t="n">
        <v>85.33</v>
      </c>
      <c r="E369" s="0" t="n">
        <v>86.19</v>
      </c>
      <c r="F369" s="0" t="n">
        <v>1580010</v>
      </c>
    </row>
    <row r="370" customFormat="false" ht="13" hidden="false" customHeight="false" outlineLevel="0" collapsed="false">
      <c r="A370" s="75" t="n">
        <v>42432</v>
      </c>
      <c r="B370" s="0" t="n">
        <v>84.85</v>
      </c>
      <c r="C370" s="0" t="n">
        <v>85.72</v>
      </c>
      <c r="D370" s="0" t="n">
        <v>84.85</v>
      </c>
      <c r="E370" s="0" t="n">
        <v>85.65</v>
      </c>
      <c r="F370" s="0" t="n">
        <v>1700511</v>
      </c>
    </row>
    <row r="371" customFormat="false" ht="13" hidden="false" customHeight="false" outlineLevel="0" collapsed="false">
      <c r="A371" s="75" t="n">
        <v>42431</v>
      </c>
      <c r="B371" s="0" t="n">
        <v>86.36</v>
      </c>
      <c r="C371" s="0" t="n">
        <v>86.36</v>
      </c>
      <c r="D371" s="0" t="n">
        <v>85.01</v>
      </c>
      <c r="E371" s="0" t="n">
        <v>85.65</v>
      </c>
      <c r="F371" s="0" t="n">
        <v>2059346</v>
      </c>
    </row>
    <row r="372" customFormat="false" ht="13" hidden="false" customHeight="false" outlineLevel="0" collapsed="false">
      <c r="A372" s="75" t="n">
        <v>42430</v>
      </c>
      <c r="B372" s="0" t="n">
        <v>85.62</v>
      </c>
      <c r="C372" s="0" t="n">
        <v>86.77</v>
      </c>
      <c r="D372" s="0" t="n">
        <v>85.26</v>
      </c>
      <c r="E372" s="0" t="n">
        <v>86.77</v>
      </c>
      <c r="F372" s="0" t="n">
        <v>1579881</v>
      </c>
    </row>
    <row r="373" customFormat="false" ht="13" hidden="false" customHeight="false" outlineLevel="0" collapsed="false">
      <c r="A373" s="75" t="n">
        <v>42429</v>
      </c>
      <c r="B373" s="0" t="n">
        <v>85.41</v>
      </c>
      <c r="C373" s="0" t="n">
        <v>86.04</v>
      </c>
      <c r="D373" s="0" t="n">
        <v>84.67</v>
      </c>
      <c r="E373" s="0" t="n">
        <v>84.69</v>
      </c>
      <c r="F373" s="0" t="n">
        <v>1785085</v>
      </c>
    </row>
    <row r="374" customFormat="false" ht="13" hidden="false" customHeight="false" outlineLevel="0" collapsed="false">
      <c r="A374" s="75" t="n">
        <v>42426</v>
      </c>
      <c r="B374" s="0" t="n">
        <v>86.54</v>
      </c>
      <c r="C374" s="0" t="n">
        <v>86.57</v>
      </c>
      <c r="D374" s="0" t="n">
        <v>85.22</v>
      </c>
      <c r="E374" s="0" t="n">
        <v>85.66</v>
      </c>
      <c r="F374" s="0" t="n">
        <v>1401968</v>
      </c>
    </row>
    <row r="375" customFormat="false" ht="13" hidden="false" customHeight="false" outlineLevel="0" collapsed="false">
      <c r="A375" s="75" t="n">
        <v>42425</v>
      </c>
      <c r="B375" s="0" t="n">
        <v>86.11</v>
      </c>
      <c r="C375" s="0" t="n">
        <v>86.12</v>
      </c>
      <c r="D375" s="0" t="n">
        <v>84.83</v>
      </c>
      <c r="E375" s="0" t="n">
        <v>85.92</v>
      </c>
      <c r="F375" s="0" t="n">
        <v>1418243</v>
      </c>
    </row>
    <row r="376" customFormat="false" ht="13" hidden="false" customHeight="false" outlineLevel="0" collapsed="false">
      <c r="A376" s="75" t="n">
        <v>42424</v>
      </c>
      <c r="B376" s="0" t="n">
        <v>83.92</v>
      </c>
      <c r="C376" s="0" t="n">
        <v>85.47</v>
      </c>
      <c r="D376" s="0" t="n">
        <v>83.09</v>
      </c>
      <c r="E376" s="0" t="n">
        <v>85.26</v>
      </c>
      <c r="F376" s="0" t="n">
        <v>1727228</v>
      </c>
    </row>
    <row r="377" customFormat="false" ht="13" hidden="false" customHeight="false" outlineLevel="0" collapsed="false">
      <c r="A377" s="75" t="n">
        <v>42423</v>
      </c>
      <c r="B377" s="0" t="n">
        <v>86.12</v>
      </c>
      <c r="C377" s="0" t="n">
        <v>86.48</v>
      </c>
      <c r="D377" s="0" t="n">
        <v>84.69</v>
      </c>
      <c r="E377" s="0" t="n">
        <v>84.85</v>
      </c>
      <c r="F377" s="0" t="n">
        <v>1853391</v>
      </c>
    </row>
    <row r="378" customFormat="false" ht="13" hidden="false" customHeight="false" outlineLevel="0" collapsed="false">
      <c r="A378" s="75" t="n">
        <v>42422</v>
      </c>
      <c r="B378" s="0" t="n">
        <v>85.99</v>
      </c>
      <c r="C378" s="0" t="n">
        <v>86.76</v>
      </c>
      <c r="D378" s="0" t="n">
        <v>85.94</v>
      </c>
      <c r="E378" s="0" t="n">
        <v>86.4</v>
      </c>
      <c r="F378" s="0" t="n">
        <v>1616651</v>
      </c>
    </row>
    <row r="379" customFormat="false" ht="13" hidden="false" customHeight="false" outlineLevel="0" collapsed="false">
      <c r="A379" s="75" t="n">
        <v>42419</v>
      </c>
      <c r="B379" s="0" t="n">
        <v>84.82</v>
      </c>
      <c r="C379" s="0" t="n">
        <v>85.69</v>
      </c>
      <c r="D379" s="0" t="n">
        <v>84.39</v>
      </c>
      <c r="E379" s="0" t="n">
        <v>85.56</v>
      </c>
      <c r="F379" s="0" t="n">
        <v>2063227</v>
      </c>
    </row>
    <row r="380" customFormat="false" ht="13" hidden="false" customHeight="false" outlineLevel="0" collapsed="false">
      <c r="A380" s="75" t="n">
        <v>42418</v>
      </c>
      <c r="B380" s="0" t="n">
        <v>85.48</v>
      </c>
      <c r="C380" s="0" t="n">
        <v>85.7</v>
      </c>
      <c r="D380" s="0" t="n">
        <v>84.76</v>
      </c>
      <c r="E380" s="0" t="n">
        <v>84.91</v>
      </c>
      <c r="F380" s="0" t="n">
        <v>1537110</v>
      </c>
    </row>
    <row r="381" customFormat="false" ht="13" hidden="false" customHeight="false" outlineLevel="0" collapsed="false">
      <c r="A381" s="75" t="n">
        <v>42417</v>
      </c>
      <c r="B381" s="0" t="n">
        <v>84.18</v>
      </c>
      <c r="C381" s="0" t="n">
        <v>85.44</v>
      </c>
      <c r="D381" s="0" t="n">
        <v>83.9</v>
      </c>
      <c r="E381" s="0" t="n">
        <v>85.33</v>
      </c>
      <c r="F381" s="0" t="n">
        <v>1880165</v>
      </c>
    </row>
    <row r="382" customFormat="false" ht="13" hidden="false" customHeight="false" outlineLevel="0" collapsed="false">
      <c r="A382" s="75" t="n">
        <v>42416</v>
      </c>
      <c r="B382" s="0" t="n">
        <v>83.05</v>
      </c>
      <c r="C382" s="0" t="n">
        <v>84.02</v>
      </c>
      <c r="D382" s="0" t="n">
        <v>82.59</v>
      </c>
      <c r="E382" s="0" t="n">
        <v>83.78</v>
      </c>
      <c r="F382" s="0" t="n">
        <v>2002856</v>
      </c>
    </row>
    <row r="383" customFormat="false" ht="13" hidden="false" customHeight="false" outlineLevel="0" collapsed="false">
      <c r="A383" s="75" t="n">
        <v>42412</v>
      </c>
      <c r="B383" s="0" t="n">
        <v>81.27</v>
      </c>
      <c r="C383" s="0" t="n">
        <v>81.88</v>
      </c>
      <c r="D383" s="0" t="n">
        <v>80.57</v>
      </c>
      <c r="E383" s="0" t="n">
        <v>81.74</v>
      </c>
      <c r="F383" s="0" t="n">
        <v>1505637</v>
      </c>
    </row>
    <row r="384" customFormat="false" ht="13" hidden="false" customHeight="false" outlineLevel="0" collapsed="false">
      <c r="A384" s="75" t="n">
        <v>42411</v>
      </c>
      <c r="B384" s="0" t="n">
        <v>79.38</v>
      </c>
      <c r="C384" s="0" t="n">
        <v>80.55</v>
      </c>
      <c r="D384" s="0" t="n">
        <v>79.08</v>
      </c>
      <c r="E384" s="0" t="n">
        <v>80.21</v>
      </c>
      <c r="F384" s="0" t="n">
        <v>2824879</v>
      </c>
    </row>
    <row r="385" customFormat="false" ht="13" hidden="false" customHeight="false" outlineLevel="0" collapsed="false">
      <c r="A385" s="75" t="n">
        <v>42410</v>
      </c>
      <c r="B385" s="0" t="n">
        <v>81.82</v>
      </c>
      <c r="C385" s="0" t="n">
        <v>82.57</v>
      </c>
      <c r="D385" s="0" t="n">
        <v>80.59</v>
      </c>
      <c r="E385" s="0" t="n">
        <v>80.83</v>
      </c>
      <c r="F385" s="0" t="n">
        <v>1872508</v>
      </c>
    </row>
    <row r="386" customFormat="false" ht="13" hidden="false" customHeight="false" outlineLevel="0" collapsed="false">
      <c r="A386" s="75" t="n">
        <v>42409</v>
      </c>
      <c r="B386" s="0" t="n">
        <v>80.95</v>
      </c>
      <c r="C386" s="0" t="n">
        <v>81.83</v>
      </c>
      <c r="D386" s="0" t="n">
        <v>80.34</v>
      </c>
      <c r="E386" s="0" t="n">
        <v>80.67</v>
      </c>
      <c r="F386" s="0" t="n">
        <v>2246221</v>
      </c>
    </row>
    <row r="387" customFormat="false" ht="13" hidden="false" customHeight="false" outlineLevel="0" collapsed="false">
      <c r="A387" s="75" t="n">
        <v>42408</v>
      </c>
      <c r="B387" s="0" t="n">
        <v>80.4</v>
      </c>
      <c r="C387" s="0" t="n">
        <v>81.5</v>
      </c>
      <c r="D387" s="0" t="n">
        <v>78.98</v>
      </c>
      <c r="E387" s="0" t="n">
        <v>81.25</v>
      </c>
      <c r="F387" s="0" t="n">
        <v>2344392</v>
      </c>
    </row>
    <row r="388" customFormat="false" ht="13" hidden="false" customHeight="false" outlineLevel="0" collapsed="false">
      <c r="A388" s="75" t="n">
        <v>42405</v>
      </c>
      <c r="B388" s="0" t="n">
        <v>82.8</v>
      </c>
      <c r="C388" s="0" t="n">
        <v>82.99</v>
      </c>
      <c r="D388" s="0" t="n">
        <v>80.94</v>
      </c>
      <c r="E388" s="0" t="n">
        <v>81.31</v>
      </c>
      <c r="F388" s="0" t="n">
        <v>2213426</v>
      </c>
    </row>
    <row r="389" customFormat="false" ht="13" hidden="false" customHeight="false" outlineLevel="0" collapsed="false">
      <c r="A389" s="75" t="n">
        <v>42404</v>
      </c>
      <c r="B389" s="0" t="n">
        <v>82.03</v>
      </c>
      <c r="C389" s="0" t="n">
        <v>82.9</v>
      </c>
      <c r="D389" s="0" t="n">
        <v>81.55</v>
      </c>
      <c r="E389" s="0" t="n">
        <v>82.8</v>
      </c>
      <c r="F389" s="0" t="n">
        <v>1813795</v>
      </c>
    </row>
    <row r="390" customFormat="false" ht="13" hidden="false" customHeight="false" outlineLevel="0" collapsed="false">
      <c r="A390" s="75" t="n">
        <v>42403</v>
      </c>
      <c r="B390" s="0" t="n">
        <v>83.12</v>
      </c>
      <c r="C390" s="0" t="n">
        <v>83.24</v>
      </c>
      <c r="D390" s="0" t="n">
        <v>80.81</v>
      </c>
      <c r="E390" s="0" t="n">
        <v>82.15</v>
      </c>
      <c r="F390" s="0" t="n">
        <v>3047793</v>
      </c>
    </row>
    <row r="391" customFormat="false" ht="13" hidden="false" customHeight="false" outlineLevel="0" collapsed="false">
      <c r="A391" s="75" t="n">
        <v>42402</v>
      </c>
      <c r="B391" s="0" t="n">
        <v>82.73</v>
      </c>
      <c r="C391" s="0" t="n">
        <v>82.95</v>
      </c>
      <c r="D391" s="0" t="n">
        <v>81.7</v>
      </c>
      <c r="E391" s="0" t="n">
        <v>82.17</v>
      </c>
      <c r="F391" s="0" t="n">
        <v>3684578</v>
      </c>
    </row>
    <row r="392" customFormat="false" ht="13" hidden="false" customHeight="false" outlineLevel="0" collapsed="false">
      <c r="A392" s="75" t="n">
        <v>42401</v>
      </c>
      <c r="B392" s="0" t="n">
        <v>80.72</v>
      </c>
      <c r="C392" s="0" t="n">
        <v>83.42</v>
      </c>
      <c r="D392" s="0" t="n">
        <v>80.54</v>
      </c>
      <c r="E392" s="0" t="n">
        <v>82.97</v>
      </c>
      <c r="F392" s="0" t="n">
        <v>2821491</v>
      </c>
    </row>
    <row r="393" customFormat="false" ht="13" hidden="false" customHeight="false" outlineLevel="0" collapsed="false">
      <c r="A393" s="75" t="n">
        <v>42398</v>
      </c>
      <c r="B393" s="0" t="n">
        <v>81.52</v>
      </c>
      <c r="C393" s="0" t="n">
        <v>83.12</v>
      </c>
      <c r="D393" s="0" t="n">
        <v>81.17</v>
      </c>
      <c r="E393" s="0" t="n">
        <v>83.09</v>
      </c>
      <c r="F393" s="0" t="n">
        <v>2815715</v>
      </c>
    </row>
    <row r="394" customFormat="false" ht="13" hidden="false" customHeight="false" outlineLevel="0" collapsed="false">
      <c r="A394" s="75" t="n">
        <v>42397</v>
      </c>
      <c r="B394" s="0" t="n">
        <v>81</v>
      </c>
      <c r="C394" s="0" t="n">
        <v>81.52</v>
      </c>
      <c r="D394" s="0" t="n">
        <v>80.49</v>
      </c>
      <c r="E394" s="0" t="n">
        <v>80.75</v>
      </c>
      <c r="F394" s="0" t="n">
        <v>2015079</v>
      </c>
    </row>
    <row r="395" customFormat="false" ht="13" hidden="false" customHeight="false" outlineLevel="0" collapsed="false">
      <c r="A395" s="75" t="n">
        <v>42396</v>
      </c>
      <c r="B395" s="0" t="n">
        <v>80.98</v>
      </c>
      <c r="C395" s="0" t="n">
        <v>81.83</v>
      </c>
      <c r="D395" s="0" t="n">
        <v>79.89</v>
      </c>
      <c r="E395" s="0" t="n">
        <v>80.48</v>
      </c>
      <c r="F395" s="0" t="n">
        <v>1699848</v>
      </c>
    </row>
    <row r="396" customFormat="false" ht="13" hidden="false" customHeight="false" outlineLevel="0" collapsed="false">
      <c r="A396" s="75" t="n">
        <v>42395</v>
      </c>
      <c r="B396" s="0" t="n">
        <v>80.09</v>
      </c>
      <c r="C396" s="0" t="n">
        <v>81.45</v>
      </c>
      <c r="D396" s="0" t="n">
        <v>80.05</v>
      </c>
      <c r="E396" s="0" t="n">
        <v>80.89</v>
      </c>
      <c r="F396" s="0" t="n">
        <v>1664542</v>
      </c>
    </row>
    <row r="397" customFormat="false" ht="13" hidden="false" customHeight="false" outlineLevel="0" collapsed="false">
      <c r="A397" s="75" t="n">
        <v>42394</v>
      </c>
      <c r="B397" s="0" t="n">
        <v>80.37</v>
      </c>
      <c r="C397" s="0" t="n">
        <v>81.01</v>
      </c>
      <c r="D397" s="0" t="n">
        <v>79.99</v>
      </c>
      <c r="E397" s="0" t="n">
        <v>80.09</v>
      </c>
      <c r="F397" s="0" t="n">
        <v>1790714</v>
      </c>
    </row>
    <row r="398" customFormat="false" ht="13" hidden="false" customHeight="false" outlineLevel="0" collapsed="false">
      <c r="A398" s="75" t="n">
        <v>42391</v>
      </c>
      <c r="B398" s="0" t="n">
        <v>80.83</v>
      </c>
      <c r="C398" s="0" t="n">
        <v>81.18</v>
      </c>
      <c r="D398" s="0" t="n">
        <v>79.82</v>
      </c>
      <c r="E398" s="0" t="n">
        <v>81.11</v>
      </c>
      <c r="F398" s="0" t="n">
        <v>1940151</v>
      </c>
    </row>
    <row r="399" customFormat="false" ht="13" hidden="false" customHeight="false" outlineLevel="0" collapsed="false">
      <c r="A399" s="75" t="n">
        <v>42390</v>
      </c>
      <c r="B399" s="0" t="n">
        <v>78.69</v>
      </c>
      <c r="C399" s="0" t="n">
        <v>79.98</v>
      </c>
      <c r="D399" s="0" t="n">
        <v>77.77</v>
      </c>
      <c r="E399" s="0" t="n">
        <v>79.25</v>
      </c>
      <c r="F399" s="0" t="n">
        <v>2672433</v>
      </c>
    </row>
    <row r="400" customFormat="false" ht="13" hidden="false" customHeight="false" outlineLevel="0" collapsed="false">
      <c r="A400" s="75" t="n">
        <v>42389</v>
      </c>
      <c r="B400" s="0" t="n">
        <v>78.09</v>
      </c>
      <c r="C400" s="0" t="n">
        <v>79.04</v>
      </c>
      <c r="D400" s="0" t="n">
        <v>76.9</v>
      </c>
      <c r="E400" s="0" t="n">
        <v>78.22</v>
      </c>
      <c r="F400" s="0" t="n">
        <v>3055472</v>
      </c>
    </row>
    <row r="401" customFormat="false" ht="13" hidden="false" customHeight="false" outlineLevel="0" collapsed="false">
      <c r="A401" s="75" t="n">
        <v>42388</v>
      </c>
      <c r="B401" s="0" t="n">
        <v>78.92</v>
      </c>
      <c r="C401" s="0" t="n">
        <v>79.46</v>
      </c>
      <c r="D401" s="0" t="n">
        <v>78.26</v>
      </c>
      <c r="E401" s="0" t="n">
        <v>79.11</v>
      </c>
      <c r="F401" s="0" t="n">
        <v>2209640</v>
      </c>
    </row>
    <row r="402" customFormat="false" ht="13" hidden="false" customHeight="false" outlineLevel="0" collapsed="false">
      <c r="A402" s="75" t="n">
        <v>42384</v>
      </c>
      <c r="B402" s="0" t="n">
        <v>76.84</v>
      </c>
      <c r="C402" s="0" t="n">
        <v>78.4</v>
      </c>
      <c r="D402" s="0" t="n">
        <v>76.65</v>
      </c>
      <c r="E402" s="0" t="n">
        <v>77.92</v>
      </c>
      <c r="F402" s="0" t="n">
        <v>2952802</v>
      </c>
    </row>
    <row r="403" customFormat="false" ht="13" hidden="false" customHeight="false" outlineLevel="0" collapsed="false">
      <c r="A403" s="75" t="n">
        <v>42383</v>
      </c>
      <c r="B403" s="0" t="n">
        <v>77.6</v>
      </c>
      <c r="C403" s="0" t="n">
        <v>79.51</v>
      </c>
      <c r="D403" s="0" t="n">
        <v>77.5</v>
      </c>
      <c r="E403" s="0" t="n">
        <v>78.99</v>
      </c>
      <c r="F403" s="0" t="n">
        <v>2847722</v>
      </c>
    </row>
    <row r="404" customFormat="false" ht="13" hidden="false" customHeight="false" outlineLevel="0" collapsed="false">
      <c r="A404" s="75" t="n">
        <v>42382</v>
      </c>
      <c r="B404" s="0" t="n">
        <v>79.34</v>
      </c>
      <c r="C404" s="0" t="n">
        <v>79.8</v>
      </c>
      <c r="D404" s="0" t="n">
        <v>77.12</v>
      </c>
      <c r="E404" s="0" t="n">
        <v>77.34</v>
      </c>
      <c r="F404" s="0" t="n">
        <v>1818834</v>
      </c>
    </row>
    <row r="405" customFormat="false" ht="13" hidden="false" customHeight="false" outlineLevel="0" collapsed="false">
      <c r="A405" s="75" t="n">
        <v>42381</v>
      </c>
      <c r="B405" s="0" t="n">
        <v>78.86</v>
      </c>
      <c r="C405" s="0" t="n">
        <v>79.5</v>
      </c>
      <c r="D405" s="0" t="n">
        <v>78.44</v>
      </c>
      <c r="E405" s="0" t="n">
        <v>79.47</v>
      </c>
      <c r="F405" s="0" t="n">
        <v>1975167</v>
      </c>
    </row>
    <row r="406" customFormat="false" ht="13" hidden="false" customHeight="false" outlineLevel="0" collapsed="false">
      <c r="A406" s="75" t="n">
        <v>42380</v>
      </c>
      <c r="B406" s="0" t="n">
        <v>78.45</v>
      </c>
      <c r="C406" s="0" t="n">
        <v>79.03</v>
      </c>
      <c r="D406" s="0" t="n">
        <v>77.71</v>
      </c>
      <c r="E406" s="0" t="n">
        <v>78.51</v>
      </c>
      <c r="F406" s="0" t="n">
        <v>2127341</v>
      </c>
    </row>
    <row r="407" customFormat="false" ht="13" hidden="false" customHeight="false" outlineLevel="0" collapsed="false">
      <c r="A407" s="75" t="n">
        <v>42377</v>
      </c>
      <c r="B407" s="0" t="n">
        <v>78.93</v>
      </c>
      <c r="C407" s="0" t="n">
        <v>79.25</v>
      </c>
      <c r="D407" s="0" t="n">
        <v>77.8</v>
      </c>
      <c r="E407" s="0" t="n">
        <v>78.13</v>
      </c>
      <c r="F407" s="0" t="n">
        <v>2486959</v>
      </c>
    </row>
    <row r="408" customFormat="false" ht="13" hidden="false" customHeight="false" outlineLevel="0" collapsed="false">
      <c r="A408" s="75" t="n">
        <v>42376</v>
      </c>
      <c r="B408" s="0" t="n">
        <v>79.64</v>
      </c>
      <c r="C408" s="0" t="n">
        <v>80.35</v>
      </c>
      <c r="D408" s="0" t="n">
        <v>78.46</v>
      </c>
      <c r="E408" s="0" t="n">
        <v>78.78</v>
      </c>
      <c r="F408" s="0" t="n">
        <v>5031269</v>
      </c>
    </row>
    <row r="409" customFormat="false" ht="13" hidden="false" customHeight="false" outlineLevel="0" collapsed="false">
      <c r="A409" s="75" t="n">
        <v>42375</v>
      </c>
      <c r="B409" s="0" t="n">
        <v>81.08</v>
      </c>
      <c r="C409" s="0" t="n">
        <v>81.71</v>
      </c>
      <c r="D409" s="0" t="n">
        <v>80.88</v>
      </c>
      <c r="E409" s="0" t="n">
        <v>81.26</v>
      </c>
      <c r="F409" s="0" t="n">
        <v>1511025</v>
      </c>
    </row>
    <row r="410" customFormat="false" ht="13" hidden="false" customHeight="false" outlineLevel="0" collapsed="false">
      <c r="A410" s="75" t="n">
        <v>42374</v>
      </c>
      <c r="B410" s="0" t="n">
        <v>82.66</v>
      </c>
      <c r="C410" s="0" t="n">
        <v>83.21</v>
      </c>
      <c r="D410" s="0" t="n">
        <v>81.82</v>
      </c>
      <c r="E410" s="0" t="n">
        <v>82.27</v>
      </c>
      <c r="F410" s="0" t="n">
        <v>2036731</v>
      </c>
    </row>
    <row r="411" customFormat="false" ht="13" hidden="false" customHeight="false" outlineLevel="0" collapsed="false">
      <c r="A411" s="75" t="n">
        <v>42373</v>
      </c>
      <c r="B411" s="0" t="n">
        <v>82.93</v>
      </c>
      <c r="C411" s="0" t="n">
        <v>83.19</v>
      </c>
      <c r="D411" s="0" t="n">
        <v>81.25</v>
      </c>
      <c r="E411" s="0" t="n">
        <v>82.07</v>
      </c>
      <c r="F411" s="0" t="n">
        <v>2239514</v>
      </c>
    </row>
    <row r="412" customFormat="false" ht="13" hidden="false" customHeight="false" outlineLevel="0" collapsed="false">
      <c r="A412" s="75" t="n">
        <v>42369</v>
      </c>
      <c r="B412" s="0" t="n">
        <v>85.78</v>
      </c>
      <c r="C412" s="0" t="n">
        <v>86.34</v>
      </c>
      <c r="D412" s="0" t="n">
        <v>84.55</v>
      </c>
      <c r="E412" s="0" t="n">
        <v>84.72</v>
      </c>
      <c r="F412" s="0" t="n">
        <v>1420087</v>
      </c>
    </row>
    <row r="413" customFormat="false" ht="13" hidden="false" customHeight="false" outlineLevel="0" collapsed="false">
      <c r="A413" s="75" t="n">
        <v>42368</v>
      </c>
      <c r="B413" s="0" t="n">
        <v>86.74</v>
      </c>
      <c r="C413" s="0" t="n">
        <v>87.1</v>
      </c>
      <c r="D413" s="0" t="n">
        <v>86.33</v>
      </c>
      <c r="E413" s="0" t="n">
        <v>86.38</v>
      </c>
      <c r="F413" s="0" t="n">
        <v>744493</v>
      </c>
    </row>
    <row r="414" customFormat="false" ht="13" hidden="false" customHeight="false" outlineLevel="0" collapsed="false">
      <c r="A414" s="75" t="n">
        <v>42367</v>
      </c>
      <c r="B414" s="0" t="n">
        <v>86.5</v>
      </c>
      <c r="C414" s="0" t="n">
        <v>87.25</v>
      </c>
      <c r="D414" s="0" t="n">
        <v>86.44</v>
      </c>
      <c r="E414" s="0" t="n">
        <v>86.84</v>
      </c>
      <c r="F414" s="0" t="n">
        <v>975897</v>
      </c>
    </row>
    <row r="415" customFormat="false" ht="13" hidden="false" customHeight="false" outlineLevel="0" collapsed="false">
      <c r="A415" s="75" t="n">
        <v>42366</v>
      </c>
      <c r="B415" s="0" t="n">
        <v>85.45</v>
      </c>
      <c r="C415" s="0" t="n">
        <v>85.92</v>
      </c>
      <c r="D415" s="0" t="n">
        <v>85.02</v>
      </c>
      <c r="E415" s="0" t="n">
        <v>85.75</v>
      </c>
      <c r="F415" s="0" t="n">
        <v>968014</v>
      </c>
    </row>
    <row r="416" customFormat="false" ht="13" hidden="false" customHeight="false" outlineLevel="0" collapsed="false">
      <c r="A416" s="75" t="n">
        <v>42362</v>
      </c>
      <c r="B416" s="0" t="n">
        <v>85.92</v>
      </c>
      <c r="C416" s="0" t="n">
        <v>86.32</v>
      </c>
      <c r="D416" s="0" t="n">
        <v>85.66</v>
      </c>
      <c r="E416" s="0" t="n">
        <v>85.94</v>
      </c>
      <c r="F416" s="0" t="n">
        <v>640237</v>
      </c>
    </row>
    <row r="417" customFormat="false" ht="13" hidden="false" customHeight="false" outlineLevel="0" collapsed="false">
      <c r="A417" s="75" t="n">
        <v>42361</v>
      </c>
      <c r="B417" s="0" t="n">
        <v>85.39</v>
      </c>
      <c r="C417" s="0" t="n">
        <v>85.96</v>
      </c>
      <c r="D417" s="0" t="n">
        <v>84.86</v>
      </c>
      <c r="E417" s="0" t="n">
        <v>85.73</v>
      </c>
      <c r="F417" s="0" t="n">
        <v>1056644</v>
      </c>
    </row>
    <row r="418" customFormat="false" ht="13" hidden="false" customHeight="false" outlineLevel="0" collapsed="false">
      <c r="A418" s="75" t="n">
        <v>42360</v>
      </c>
      <c r="B418" s="0" t="n">
        <v>84.76</v>
      </c>
      <c r="C418" s="0" t="n">
        <v>85.23</v>
      </c>
      <c r="D418" s="0" t="n">
        <v>83.66</v>
      </c>
      <c r="E418" s="0" t="n">
        <v>84.86</v>
      </c>
      <c r="F418" s="0" t="n">
        <v>1772474</v>
      </c>
    </row>
    <row r="419" customFormat="false" ht="13" hidden="false" customHeight="false" outlineLevel="0" collapsed="false">
      <c r="A419" s="75" t="n">
        <v>42359</v>
      </c>
      <c r="B419" s="0" t="n">
        <v>83.81</v>
      </c>
      <c r="C419" s="0" t="n">
        <v>84.19</v>
      </c>
      <c r="D419" s="0" t="n">
        <v>83.28</v>
      </c>
      <c r="E419" s="0" t="n">
        <v>84.14</v>
      </c>
      <c r="F419" s="0" t="n">
        <v>1432790</v>
      </c>
    </row>
    <row r="420" customFormat="false" ht="13" hidden="false" customHeight="false" outlineLevel="0" collapsed="false">
      <c r="A420" s="75" t="n">
        <v>42356</v>
      </c>
      <c r="B420" s="0" t="n">
        <v>84.13</v>
      </c>
      <c r="C420" s="0" t="n">
        <v>84.68</v>
      </c>
      <c r="D420" s="0" t="n">
        <v>83.21</v>
      </c>
      <c r="E420" s="0" t="n">
        <v>83.28</v>
      </c>
      <c r="F420" s="0" t="n">
        <v>3879447</v>
      </c>
    </row>
    <row r="421" customFormat="false" ht="13" hidden="false" customHeight="false" outlineLevel="0" collapsed="false">
      <c r="A421" s="75" t="n">
        <v>42355</v>
      </c>
      <c r="B421" s="0" t="n">
        <v>86.29</v>
      </c>
      <c r="C421" s="0" t="n">
        <v>86.73</v>
      </c>
      <c r="D421" s="0" t="n">
        <v>84.76</v>
      </c>
      <c r="E421" s="0" t="n">
        <v>84.81</v>
      </c>
      <c r="F421" s="0" t="n">
        <v>1756248</v>
      </c>
    </row>
    <row r="422" customFormat="false" ht="13" hidden="false" customHeight="false" outlineLevel="0" collapsed="false">
      <c r="A422" s="75" t="n">
        <v>42354</v>
      </c>
      <c r="B422" s="0" t="n">
        <v>86.06</v>
      </c>
      <c r="C422" s="0" t="n">
        <v>86.36</v>
      </c>
      <c r="D422" s="0" t="n">
        <v>84.73</v>
      </c>
      <c r="E422" s="0" t="n">
        <v>86.2</v>
      </c>
      <c r="F422" s="0" t="n">
        <v>1535104</v>
      </c>
    </row>
    <row r="423" customFormat="false" ht="13" hidden="false" customHeight="false" outlineLevel="0" collapsed="false">
      <c r="A423" s="75" t="n">
        <v>42353</v>
      </c>
      <c r="B423" s="0" t="n">
        <v>85.31</v>
      </c>
      <c r="C423" s="0" t="n">
        <v>86.07</v>
      </c>
      <c r="D423" s="0" t="n">
        <v>84.91</v>
      </c>
      <c r="E423" s="0" t="n">
        <v>85.47</v>
      </c>
      <c r="F423" s="0" t="n">
        <v>1814949</v>
      </c>
    </row>
    <row r="424" customFormat="false" ht="13" hidden="false" customHeight="false" outlineLevel="0" collapsed="false">
      <c r="A424" s="75" t="n">
        <v>42352</v>
      </c>
      <c r="B424" s="0" t="n">
        <v>83.66</v>
      </c>
      <c r="C424" s="0" t="n">
        <v>84.73</v>
      </c>
      <c r="D424" s="0" t="n">
        <v>83.24</v>
      </c>
      <c r="E424" s="0" t="n">
        <v>84.6</v>
      </c>
      <c r="F424" s="0" t="n">
        <v>1528451</v>
      </c>
    </row>
    <row r="425" customFormat="false" ht="13" hidden="false" customHeight="false" outlineLevel="0" collapsed="false">
      <c r="A425" s="75" t="n">
        <v>42349</v>
      </c>
      <c r="B425" s="0" t="n">
        <v>84.29</v>
      </c>
      <c r="C425" s="0" t="n">
        <v>84.91</v>
      </c>
      <c r="D425" s="0" t="n">
        <v>83.14</v>
      </c>
      <c r="E425" s="0" t="n">
        <v>83.33</v>
      </c>
      <c r="F425" s="0" t="n">
        <v>1945425</v>
      </c>
    </row>
    <row r="426" customFormat="false" ht="13" hidden="false" customHeight="false" outlineLevel="0" collapsed="false">
      <c r="A426" s="75" t="n">
        <v>42348</v>
      </c>
      <c r="B426" s="0" t="n">
        <v>85.08</v>
      </c>
      <c r="C426" s="0" t="n">
        <v>86.3</v>
      </c>
      <c r="D426" s="0" t="n">
        <v>84.7</v>
      </c>
      <c r="E426" s="0" t="n">
        <v>85.46</v>
      </c>
      <c r="F426" s="0" t="n">
        <v>1748732</v>
      </c>
    </row>
    <row r="427" customFormat="false" ht="13" hidden="false" customHeight="false" outlineLevel="0" collapsed="false">
      <c r="A427" s="75" t="n">
        <v>42347</v>
      </c>
      <c r="B427" s="0" t="n">
        <v>85.65</v>
      </c>
      <c r="C427" s="0" t="n">
        <v>86.61</v>
      </c>
      <c r="D427" s="0" t="n">
        <v>84.48</v>
      </c>
      <c r="E427" s="0" t="n">
        <v>84.95</v>
      </c>
      <c r="F427" s="0" t="n">
        <v>1486533</v>
      </c>
    </row>
    <row r="428" customFormat="false" ht="13" hidden="false" customHeight="false" outlineLevel="0" collapsed="false">
      <c r="A428" s="75" t="n">
        <v>42346</v>
      </c>
      <c r="B428" s="0" t="n">
        <v>85.78</v>
      </c>
      <c r="C428" s="0" t="n">
        <v>86.67</v>
      </c>
      <c r="D428" s="0" t="n">
        <v>85.37</v>
      </c>
      <c r="E428" s="0" t="n">
        <v>86.32</v>
      </c>
      <c r="F428" s="0" t="n">
        <v>1659841</v>
      </c>
    </row>
    <row r="429" customFormat="false" ht="13" hidden="false" customHeight="false" outlineLevel="0" collapsed="false">
      <c r="A429" s="75" t="n">
        <v>42345</v>
      </c>
      <c r="B429" s="0" t="n">
        <v>87.05</v>
      </c>
      <c r="C429" s="0" t="n">
        <v>87.37</v>
      </c>
      <c r="D429" s="0" t="n">
        <v>86.22</v>
      </c>
      <c r="E429" s="0" t="n">
        <v>86.6</v>
      </c>
      <c r="F429" s="0" t="n">
        <v>1295511</v>
      </c>
    </row>
    <row r="430" customFormat="false" ht="13" hidden="false" customHeight="false" outlineLevel="0" collapsed="false">
      <c r="A430" s="75" t="n">
        <v>42342</v>
      </c>
      <c r="B430" s="0" t="n">
        <v>85.44</v>
      </c>
      <c r="C430" s="0" t="n">
        <v>87.54</v>
      </c>
      <c r="D430" s="0" t="n">
        <v>85.44</v>
      </c>
      <c r="E430" s="0" t="n">
        <v>87.43</v>
      </c>
      <c r="F430" s="0" t="n">
        <v>1531130</v>
      </c>
    </row>
    <row r="431" customFormat="false" ht="13" hidden="false" customHeight="false" outlineLevel="0" collapsed="false">
      <c r="A431" s="75" t="n">
        <v>42341</v>
      </c>
      <c r="B431" s="0" t="n">
        <v>86.96</v>
      </c>
      <c r="C431" s="0" t="n">
        <v>87.14</v>
      </c>
      <c r="D431" s="0" t="n">
        <v>84.94</v>
      </c>
      <c r="E431" s="0" t="n">
        <v>85.26</v>
      </c>
      <c r="F431" s="0" t="n">
        <v>1585311</v>
      </c>
    </row>
    <row r="432" customFormat="false" ht="13" hidden="false" customHeight="false" outlineLevel="0" collapsed="false">
      <c r="A432" s="75" t="n">
        <v>42340</v>
      </c>
      <c r="B432" s="0" t="n">
        <v>87.33</v>
      </c>
      <c r="C432" s="0" t="n">
        <v>87.9</v>
      </c>
      <c r="D432" s="0" t="n">
        <v>86.81</v>
      </c>
      <c r="E432" s="0" t="n">
        <v>86.91</v>
      </c>
      <c r="F432" s="0" t="n">
        <v>1586431</v>
      </c>
    </row>
    <row r="433" customFormat="false" ht="13" hidden="false" customHeight="false" outlineLevel="0" collapsed="false">
      <c r="A433" s="75" t="n">
        <v>42339</v>
      </c>
      <c r="B433" s="0" t="n">
        <v>86.81</v>
      </c>
      <c r="C433" s="0" t="n">
        <v>87.97</v>
      </c>
      <c r="D433" s="0" t="n">
        <v>86.49</v>
      </c>
      <c r="E433" s="0" t="n">
        <v>87.56</v>
      </c>
      <c r="F433" s="0" t="n">
        <v>1390500</v>
      </c>
    </row>
    <row r="434" customFormat="false" ht="13" hidden="false" customHeight="false" outlineLevel="0" collapsed="false">
      <c r="A434" s="75" t="n">
        <v>42338</v>
      </c>
      <c r="B434" s="0" t="n">
        <v>86.97</v>
      </c>
      <c r="C434" s="0" t="n">
        <v>87.08</v>
      </c>
      <c r="D434" s="0" t="n">
        <v>86.18</v>
      </c>
      <c r="E434" s="0" t="n">
        <v>86.26</v>
      </c>
      <c r="F434" s="0" t="n">
        <v>2187164</v>
      </c>
    </row>
    <row r="435" customFormat="false" ht="13" hidden="false" customHeight="false" outlineLevel="0" collapsed="false">
      <c r="A435" s="75" t="n">
        <v>42335</v>
      </c>
      <c r="B435" s="0" t="n">
        <v>86.48</v>
      </c>
      <c r="C435" s="0" t="n">
        <v>87.04</v>
      </c>
      <c r="D435" s="0" t="n">
        <v>86.23</v>
      </c>
      <c r="E435" s="0" t="n">
        <v>86.69</v>
      </c>
      <c r="F435" s="0" t="n">
        <v>488812</v>
      </c>
    </row>
    <row r="436" customFormat="false" ht="13" hidden="false" customHeight="false" outlineLevel="0" collapsed="false">
      <c r="A436" s="75" t="n">
        <v>42333</v>
      </c>
      <c r="B436" s="0" t="n">
        <v>86.74</v>
      </c>
      <c r="C436" s="0" t="n">
        <v>86.88</v>
      </c>
      <c r="D436" s="0" t="n">
        <v>86.36</v>
      </c>
      <c r="E436" s="0" t="n">
        <v>86.41</v>
      </c>
      <c r="F436" s="0" t="n">
        <v>752258</v>
      </c>
    </row>
    <row r="437" customFormat="false" ht="13" hidden="false" customHeight="false" outlineLevel="0" collapsed="false">
      <c r="A437" s="75" t="n">
        <v>42332</v>
      </c>
      <c r="B437" s="0" t="n">
        <v>86.99</v>
      </c>
      <c r="C437" s="0" t="n">
        <v>87.25</v>
      </c>
      <c r="D437" s="0" t="n">
        <v>85.88</v>
      </c>
      <c r="E437" s="0" t="n">
        <v>86.71</v>
      </c>
      <c r="F437" s="0" t="n">
        <v>1100685</v>
      </c>
    </row>
    <row r="438" customFormat="false" ht="13" hidden="false" customHeight="false" outlineLevel="0" collapsed="false">
      <c r="A438" s="75" t="n">
        <v>42331</v>
      </c>
      <c r="B438" s="0" t="n">
        <v>87.26</v>
      </c>
      <c r="C438" s="0" t="n">
        <v>87.63</v>
      </c>
      <c r="D438" s="0" t="n">
        <v>87</v>
      </c>
      <c r="E438" s="0" t="n">
        <v>87.35</v>
      </c>
      <c r="F438" s="0" t="n">
        <v>1174416</v>
      </c>
    </row>
    <row r="439" customFormat="false" ht="13" hidden="false" customHeight="false" outlineLevel="0" collapsed="false">
      <c r="A439" s="75" t="n">
        <v>42328</v>
      </c>
      <c r="B439" s="0" t="n">
        <v>86.94</v>
      </c>
      <c r="C439" s="0" t="n">
        <v>87.65</v>
      </c>
      <c r="D439" s="0" t="n">
        <v>86.49</v>
      </c>
      <c r="E439" s="0" t="n">
        <v>87.29</v>
      </c>
      <c r="F439" s="0" t="n">
        <v>1800340</v>
      </c>
    </row>
    <row r="440" customFormat="false" ht="13" hidden="false" customHeight="false" outlineLevel="0" collapsed="false">
      <c r="A440" s="75" t="n">
        <v>42327</v>
      </c>
      <c r="B440" s="0" t="n">
        <v>86.61</v>
      </c>
      <c r="C440" s="0" t="n">
        <v>86.73</v>
      </c>
      <c r="D440" s="0" t="n">
        <v>86.26</v>
      </c>
      <c r="E440" s="0" t="n">
        <v>86.39</v>
      </c>
      <c r="F440" s="0" t="n">
        <v>1059362</v>
      </c>
    </row>
    <row r="441" customFormat="false" ht="13" hidden="false" customHeight="false" outlineLevel="0" collapsed="false">
      <c r="A441" s="75" t="n">
        <v>42326</v>
      </c>
      <c r="B441" s="0" t="n">
        <v>86.28</v>
      </c>
      <c r="C441" s="0" t="n">
        <v>86.55</v>
      </c>
      <c r="D441" s="0" t="n">
        <v>85.45</v>
      </c>
      <c r="E441" s="0" t="n">
        <v>86.5</v>
      </c>
      <c r="F441" s="0" t="n">
        <v>1372943</v>
      </c>
    </row>
    <row r="442" customFormat="false" ht="13" hidden="false" customHeight="false" outlineLevel="0" collapsed="false">
      <c r="A442" s="75" t="n">
        <v>42325</v>
      </c>
      <c r="B442" s="0" t="n">
        <v>86.45</v>
      </c>
      <c r="C442" s="0" t="n">
        <v>86.63</v>
      </c>
      <c r="D442" s="0" t="n">
        <v>85.58</v>
      </c>
      <c r="E442" s="0" t="n">
        <v>85.89</v>
      </c>
      <c r="F442" s="0" t="n">
        <v>1400385</v>
      </c>
    </row>
    <row r="443" customFormat="false" ht="13" hidden="false" customHeight="false" outlineLevel="0" collapsed="false">
      <c r="A443" s="75" t="n">
        <v>42324</v>
      </c>
      <c r="B443" s="0" t="n">
        <v>85.16</v>
      </c>
      <c r="C443" s="0" t="n">
        <v>86.54</v>
      </c>
      <c r="D443" s="0" t="n">
        <v>85.06</v>
      </c>
      <c r="E443" s="0" t="n">
        <v>86.52</v>
      </c>
      <c r="F443" s="0" t="n">
        <v>1114249</v>
      </c>
    </row>
    <row r="444" customFormat="false" ht="13" hidden="false" customHeight="false" outlineLevel="0" collapsed="false">
      <c r="A444" s="75" t="n">
        <v>42321</v>
      </c>
      <c r="B444" s="0" t="n">
        <v>85.87</v>
      </c>
      <c r="C444" s="0" t="n">
        <v>86.67</v>
      </c>
      <c r="D444" s="0" t="n">
        <v>85</v>
      </c>
      <c r="E444" s="0" t="n">
        <v>85.05</v>
      </c>
      <c r="F444" s="0" t="n">
        <v>1278095</v>
      </c>
    </row>
    <row r="445" customFormat="false" ht="13" hidden="false" customHeight="false" outlineLevel="0" collapsed="false">
      <c r="A445" s="75" t="n">
        <v>42320</v>
      </c>
      <c r="B445" s="0" t="n">
        <v>87</v>
      </c>
      <c r="C445" s="0" t="n">
        <v>87.36</v>
      </c>
      <c r="D445" s="0" t="n">
        <v>86.21</v>
      </c>
      <c r="E445" s="0" t="n">
        <v>86.22</v>
      </c>
      <c r="F445" s="0" t="n">
        <v>1178749</v>
      </c>
    </row>
    <row r="446" customFormat="false" ht="13" hidden="false" customHeight="false" outlineLevel="0" collapsed="false">
      <c r="A446" s="75" t="n">
        <v>42319</v>
      </c>
      <c r="B446" s="0" t="n">
        <v>87.38</v>
      </c>
      <c r="C446" s="0" t="n">
        <v>87.95</v>
      </c>
      <c r="D446" s="0" t="n">
        <v>86.8</v>
      </c>
      <c r="E446" s="0" t="n">
        <v>87.18</v>
      </c>
      <c r="F446" s="0" t="n">
        <v>1214654</v>
      </c>
    </row>
    <row r="447" customFormat="false" ht="13" hidden="false" customHeight="false" outlineLevel="0" collapsed="false">
      <c r="A447" s="75" t="n">
        <v>42318</v>
      </c>
      <c r="B447" s="0" t="n">
        <v>86.47</v>
      </c>
      <c r="C447" s="0" t="n">
        <v>87.3</v>
      </c>
      <c r="D447" s="0" t="n">
        <v>86.31</v>
      </c>
      <c r="E447" s="0" t="n">
        <v>86.95</v>
      </c>
      <c r="F447" s="0" t="n">
        <v>1540739</v>
      </c>
    </row>
    <row r="448" customFormat="false" ht="13" hidden="false" customHeight="false" outlineLevel="0" collapsed="false">
      <c r="A448" s="75" t="n">
        <v>42317</v>
      </c>
      <c r="B448" s="0" t="n">
        <v>87.04</v>
      </c>
      <c r="C448" s="0" t="n">
        <v>87.2</v>
      </c>
      <c r="D448" s="0" t="n">
        <v>86.2</v>
      </c>
      <c r="E448" s="0" t="n">
        <v>86.76</v>
      </c>
      <c r="F448" s="0" t="n">
        <v>1367582</v>
      </c>
    </row>
    <row r="449" customFormat="false" ht="13" hidden="false" customHeight="false" outlineLevel="0" collapsed="false">
      <c r="A449" s="75" t="n">
        <v>42314</v>
      </c>
      <c r="B449" s="0" t="n">
        <v>86.71</v>
      </c>
      <c r="C449" s="0" t="n">
        <v>87.88</v>
      </c>
      <c r="D449" s="0" t="n">
        <v>86.25</v>
      </c>
      <c r="E449" s="0" t="n">
        <v>87.63</v>
      </c>
      <c r="F449" s="0" t="n">
        <v>1684536</v>
      </c>
    </row>
    <row r="450" customFormat="false" ht="13" hidden="false" customHeight="false" outlineLevel="0" collapsed="false">
      <c r="A450" s="75" t="n">
        <v>42313</v>
      </c>
      <c r="B450" s="0" t="n">
        <v>87.31</v>
      </c>
      <c r="C450" s="0" t="n">
        <v>87.39</v>
      </c>
      <c r="D450" s="0" t="n">
        <v>86.5</v>
      </c>
      <c r="E450" s="0" t="n">
        <v>86.98</v>
      </c>
      <c r="F450" s="0" t="n">
        <v>1311735</v>
      </c>
    </row>
    <row r="451" customFormat="false" ht="13" hidden="false" customHeight="false" outlineLevel="0" collapsed="false">
      <c r="A451" s="75" t="n">
        <v>42312</v>
      </c>
      <c r="B451" s="0" t="n">
        <v>87.16</v>
      </c>
      <c r="C451" s="0" t="n">
        <v>87.39</v>
      </c>
      <c r="D451" s="0" t="n">
        <v>86.83</v>
      </c>
      <c r="E451" s="0" t="n">
        <v>86.96</v>
      </c>
      <c r="F451" s="0" t="n">
        <v>1593112</v>
      </c>
    </row>
    <row r="452" customFormat="false" ht="13" hidden="false" customHeight="false" outlineLevel="0" collapsed="false">
      <c r="A452" s="75" t="n">
        <v>42311</v>
      </c>
      <c r="B452" s="0" t="n">
        <v>86.88</v>
      </c>
      <c r="C452" s="0" t="n">
        <v>87.2</v>
      </c>
      <c r="D452" s="0" t="n">
        <v>86.47</v>
      </c>
      <c r="E452" s="0" t="n">
        <v>86.73</v>
      </c>
      <c r="F452" s="0" t="n">
        <v>1704117</v>
      </c>
    </row>
    <row r="453" customFormat="false" ht="13" hidden="false" customHeight="false" outlineLevel="0" collapsed="false">
      <c r="A453" s="75" t="n">
        <v>42310</v>
      </c>
      <c r="B453" s="0" t="n">
        <v>86.99</v>
      </c>
      <c r="C453" s="0" t="n">
        <v>87.46</v>
      </c>
      <c r="D453" s="0" t="n">
        <v>86.44</v>
      </c>
      <c r="E453" s="0" t="n">
        <v>86.99</v>
      </c>
      <c r="F453" s="0" t="n">
        <v>1888169</v>
      </c>
    </row>
    <row r="454" customFormat="false" ht="13" hidden="false" customHeight="false" outlineLevel="0" collapsed="false">
      <c r="A454" s="75" t="n">
        <v>42307</v>
      </c>
      <c r="B454" s="0" t="n">
        <v>88.36</v>
      </c>
      <c r="C454" s="0" t="n">
        <v>88.65</v>
      </c>
      <c r="D454" s="0" t="n">
        <v>86.96</v>
      </c>
      <c r="E454" s="0" t="n">
        <v>86.99</v>
      </c>
      <c r="F454" s="0" t="n">
        <v>3026745</v>
      </c>
    </row>
    <row r="455" customFormat="false" ht="13" hidden="false" customHeight="false" outlineLevel="0" collapsed="false">
      <c r="A455" s="75" t="n">
        <v>42306</v>
      </c>
      <c r="B455" s="0" t="n">
        <v>87.91</v>
      </c>
      <c r="C455" s="0" t="n">
        <v>88.53</v>
      </c>
      <c r="D455" s="0" t="n">
        <v>86.57</v>
      </c>
      <c r="E455" s="0" t="n">
        <v>88.36</v>
      </c>
      <c r="F455" s="0" t="n">
        <v>2448893</v>
      </c>
    </row>
    <row r="456" customFormat="false" ht="13" hidden="false" customHeight="false" outlineLevel="0" collapsed="false">
      <c r="A456" s="75" t="n">
        <v>42305</v>
      </c>
      <c r="B456" s="0" t="n">
        <v>88.32</v>
      </c>
      <c r="C456" s="0" t="n">
        <v>89.25</v>
      </c>
      <c r="D456" s="0" t="n">
        <v>86.9</v>
      </c>
      <c r="E456" s="0" t="n">
        <v>87.91</v>
      </c>
      <c r="F456" s="0" t="n">
        <v>3398042</v>
      </c>
    </row>
    <row r="457" customFormat="false" ht="13" hidden="false" customHeight="false" outlineLevel="0" collapsed="false">
      <c r="A457" s="75" t="n">
        <v>42304</v>
      </c>
      <c r="B457" s="0" t="n">
        <v>90.11</v>
      </c>
      <c r="C457" s="0" t="n">
        <v>90.38</v>
      </c>
      <c r="D457" s="0" t="n">
        <v>89.09</v>
      </c>
      <c r="E457" s="0" t="n">
        <v>90.33</v>
      </c>
      <c r="F457" s="0" t="n">
        <v>2025779</v>
      </c>
    </row>
    <row r="458" customFormat="false" ht="13" hidden="false" customHeight="false" outlineLevel="0" collapsed="false">
      <c r="A458" s="75" t="n">
        <v>42303</v>
      </c>
      <c r="B458" s="0" t="n">
        <v>90.23</v>
      </c>
      <c r="C458" s="0" t="n">
        <v>90.67</v>
      </c>
      <c r="D458" s="0" t="n">
        <v>89.73</v>
      </c>
      <c r="E458" s="0" t="n">
        <v>90.11</v>
      </c>
      <c r="F458" s="0" t="n">
        <v>2297359</v>
      </c>
    </row>
    <row r="459" customFormat="false" ht="13" hidden="false" customHeight="false" outlineLevel="0" collapsed="false">
      <c r="A459" s="75" t="n">
        <v>42300</v>
      </c>
      <c r="B459" s="0" t="n">
        <v>90</v>
      </c>
      <c r="C459" s="0" t="n">
        <v>90.6</v>
      </c>
      <c r="D459" s="0" t="n">
        <v>89.68</v>
      </c>
      <c r="E459" s="0" t="n">
        <v>90.53</v>
      </c>
      <c r="F459" s="0" t="n">
        <v>1829479</v>
      </c>
    </row>
    <row r="460" customFormat="false" ht="13" hidden="false" customHeight="false" outlineLevel="0" collapsed="false">
      <c r="A460" s="75" t="n">
        <v>42299</v>
      </c>
      <c r="B460" s="0" t="n">
        <v>87.93</v>
      </c>
      <c r="C460" s="0" t="n">
        <v>89.82</v>
      </c>
      <c r="D460" s="0" t="n">
        <v>87.72</v>
      </c>
      <c r="E460" s="0" t="n">
        <v>89.69</v>
      </c>
      <c r="F460" s="0" t="n">
        <v>2099537</v>
      </c>
    </row>
    <row r="461" customFormat="false" ht="13" hidden="false" customHeight="false" outlineLevel="0" collapsed="false">
      <c r="A461" s="75" t="n">
        <v>42298</v>
      </c>
      <c r="B461" s="0" t="n">
        <v>87.7</v>
      </c>
      <c r="C461" s="0" t="n">
        <v>88.48</v>
      </c>
      <c r="D461" s="0" t="n">
        <v>87.32</v>
      </c>
      <c r="E461" s="0" t="n">
        <v>87.45</v>
      </c>
      <c r="F461" s="0" t="n">
        <v>1607912</v>
      </c>
    </row>
    <row r="462" customFormat="false" ht="13" hidden="false" customHeight="false" outlineLevel="0" collapsed="false">
      <c r="A462" s="75" t="n">
        <v>42297</v>
      </c>
      <c r="B462" s="0" t="n">
        <v>87.06</v>
      </c>
      <c r="C462" s="0" t="n">
        <v>87.62</v>
      </c>
      <c r="D462" s="0" t="n">
        <v>86.95</v>
      </c>
      <c r="E462" s="0" t="n">
        <v>87.42</v>
      </c>
      <c r="F462" s="0" t="n">
        <v>1301879</v>
      </c>
    </row>
    <row r="463" customFormat="false" ht="13" hidden="false" customHeight="false" outlineLevel="0" collapsed="false">
      <c r="A463" s="75" t="n">
        <v>42296</v>
      </c>
      <c r="B463" s="0" t="n">
        <v>86.57</v>
      </c>
      <c r="C463" s="0" t="n">
        <v>87.6</v>
      </c>
      <c r="D463" s="0" t="n">
        <v>86.5</v>
      </c>
      <c r="E463" s="0" t="n">
        <v>87.3</v>
      </c>
      <c r="F463" s="0" t="n">
        <v>1439235</v>
      </c>
    </row>
    <row r="464" customFormat="false" ht="13" hidden="false" customHeight="false" outlineLevel="0" collapsed="false">
      <c r="A464" s="75" t="n">
        <v>42293</v>
      </c>
      <c r="B464" s="0" t="n">
        <v>86.3</v>
      </c>
      <c r="C464" s="0" t="n">
        <v>86.98</v>
      </c>
      <c r="D464" s="0" t="n">
        <v>85.92</v>
      </c>
      <c r="E464" s="0" t="n">
        <v>86.69</v>
      </c>
      <c r="F464" s="0" t="n">
        <v>1841274</v>
      </c>
    </row>
    <row r="465" customFormat="false" ht="13" hidden="false" customHeight="false" outlineLevel="0" collapsed="false">
      <c r="A465" s="75" t="n">
        <v>42292</v>
      </c>
      <c r="B465" s="0" t="n">
        <v>85.62</v>
      </c>
      <c r="C465" s="0" t="n">
        <v>85.97</v>
      </c>
      <c r="D465" s="0" t="n">
        <v>84.93</v>
      </c>
      <c r="E465" s="0" t="n">
        <v>85.97</v>
      </c>
      <c r="F465" s="0" t="n">
        <v>1232160</v>
      </c>
    </row>
    <row r="466" customFormat="false" ht="13" hidden="false" customHeight="false" outlineLevel="0" collapsed="false">
      <c r="A466" s="75" t="n">
        <v>42291</v>
      </c>
      <c r="B466" s="0" t="n">
        <v>85.3</v>
      </c>
      <c r="C466" s="0" t="n">
        <v>85.9</v>
      </c>
      <c r="D466" s="0" t="n">
        <v>84.94</v>
      </c>
      <c r="E466" s="0" t="n">
        <v>85.14</v>
      </c>
      <c r="F466" s="0" t="n">
        <v>1227649</v>
      </c>
    </row>
    <row r="467" customFormat="false" ht="13" hidden="false" customHeight="false" outlineLevel="0" collapsed="false">
      <c r="A467" s="75" t="n">
        <v>42290</v>
      </c>
      <c r="B467" s="0" t="n">
        <v>85.21</v>
      </c>
      <c r="C467" s="0" t="n">
        <v>85.71</v>
      </c>
      <c r="D467" s="0" t="n">
        <v>84.87</v>
      </c>
      <c r="E467" s="0" t="n">
        <v>85.16</v>
      </c>
      <c r="F467" s="0" t="n">
        <v>1380393</v>
      </c>
    </row>
    <row r="468" customFormat="false" ht="13" hidden="false" customHeight="false" outlineLevel="0" collapsed="false">
      <c r="A468" s="75" t="n">
        <v>42289</v>
      </c>
      <c r="B468" s="0" t="n">
        <v>85.03</v>
      </c>
      <c r="C468" s="0" t="n">
        <v>85.77</v>
      </c>
      <c r="D468" s="0" t="n">
        <v>85.03</v>
      </c>
      <c r="E468" s="0" t="n">
        <v>85.68</v>
      </c>
      <c r="F468" s="0" t="n">
        <v>1045269</v>
      </c>
    </row>
    <row r="469" customFormat="false" ht="13" hidden="false" customHeight="false" outlineLevel="0" collapsed="false">
      <c r="A469" s="75" t="n">
        <v>42286</v>
      </c>
      <c r="B469" s="0" t="n">
        <v>85.36</v>
      </c>
      <c r="C469" s="0" t="n">
        <v>85.99</v>
      </c>
      <c r="D469" s="0" t="n">
        <v>84.98</v>
      </c>
      <c r="E469" s="0" t="n">
        <v>85.24</v>
      </c>
      <c r="F469" s="0" t="n">
        <v>2185838</v>
      </c>
    </row>
    <row r="470" customFormat="false" ht="13" hidden="false" customHeight="false" outlineLevel="0" collapsed="false">
      <c r="A470" s="75" t="n">
        <v>42285</v>
      </c>
      <c r="B470" s="0" t="n">
        <v>83.56</v>
      </c>
      <c r="C470" s="0" t="n">
        <v>85.44</v>
      </c>
      <c r="D470" s="0" t="n">
        <v>83.22</v>
      </c>
      <c r="E470" s="0" t="n">
        <v>85.12</v>
      </c>
      <c r="F470" s="0" t="n">
        <v>2128954</v>
      </c>
    </row>
    <row r="471" customFormat="false" ht="13" hidden="false" customHeight="false" outlineLevel="0" collapsed="false">
      <c r="A471" s="75" t="n">
        <v>42284</v>
      </c>
      <c r="B471" s="0" t="n">
        <v>82.59</v>
      </c>
      <c r="C471" s="0" t="n">
        <v>83.86</v>
      </c>
      <c r="D471" s="0" t="n">
        <v>82.59</v>
      </c>
      <c r="E471" s="0" t="n">
        <v>83.65</v>
      </c>
      <c r="F471" s="0" t="n">
        <v>1714199</v>
      </c>
    </row>
    <row r="472" customFormat="false" ht="13" hidden="false" customHeight="false" outlineLevel="0" collapsed="false">
      <c r="A472" s="75" t="n">
        <v>42283</v>
      </c>
      <c r="B472" s="0" t="n">
        <v>82.46</v>
      </c>
      <c r="C472" s="0" t="n">
        <v>82.91</v>
      </c>
      <c r="D472" s="0" t="n">
        <v>82.23</v>
      </c>
      <c r="E472" s="0" t="n">
        <v>82.44</v>
      </c>
      <c r="F472" s="0" t="n">
        <v>1860670</v>
      </c>
    </row>
    <row r="473" customFormat="false" ht="13" hidden="false" customHeight="false" outlineLevel="0" collapsed="false">
      <c r="A473" s="75" t="n">
        <v>42282</v>
      </c>
      <c r="B473" s="0" t="n">
        <v>82.2</v>
      </c>
      <c r="C473" s="0" t="n">
        <v>83.03</v>
      </c>
      <c r="D473" s="0" t="n">
        <v>81.89</v>
      </c>
      <c r="E473" s="0" t="n">
        <v>82.7</v>
      </c>
      <c r="F473" s="0" t="n">
        <v>1886497</v>
      </c>
    </row>
    <row r="474" customFormat="false" ht="13" hidden="false" customHeight="false" outlineLevel="0" collapsed="false">
      <c r="A474" s="75" t="n">
        <v>42279</v>
      </c>
      <c r="B474" s="0" t="n">
        <v>79.8</v>
      </c>
      <c r="C474" s="0" t="n">
        <v>81.38</v>
      </c>
      <c r="D474" s="0" t="n">
        <v>78.74</v>
      </c>
      <c r="E474" s="0" t="n">
        <v>81.36</v>
      </c>
      <c r="F474" s="0" t="n">
        <v>2734747</v>
      </c>
    </row>
    <row r="475" customFormat="false" ht="13" hidden="false" customHeight="false" outlineLevel="0" collapsed="false">
      <c r="A475" s="75" t="n">
        <v>42278</v>
      </c>
      <c r="B475" s="0" t="n">
        <v>80.91</v>
      </c>
      <c r="C475" s="0" t="n">
        <v>81.18</v>
      </c>
      <c r="D475" s="0" t="n">
        <v>80</v>
      </c>
      <c r="E475" s="0" t="n">
        <v>80.89</v>
      </c>
      <c r="F475" s="0" t="n">
        <v>2204827</v>
      </c>
    </row>
    <row r="476" customFormat="false" ht="13" hidden="false" customHeight="false" outlineLevel="0" collapsed="false">
      <c r="A476" s="75" t="n">
        <v>42277</v>
      </c>
      <c r="B476" s="0" t="n">
        <v>80.14</v>
      </c>
      <c r="C476" s="0" t="n">
        <v>80.43</v>
      </c>
      <c r="D476" s="0" t="n">
        <v>79.29</v>
      </c>
      <c r="E476" s="0" t="n">
        <v>80.36</v>
      </c>
      <c r="F476" s="0" t="n">
        <v>2667642</v>
      </c>
    </row>
    <row r="477" customFormat="false" ht="13" hidden="false" customHeight="false" outlineLevel="0" collapsed="false">
      <c r="A477" s="75" t="n">
        <v>42276</v>
      </c>
      <c r="B477" s="0" t="n">
        <v>78.56</v>
      </c>
      <c r="C477" s="0" t="n">
        <v>79.28</v>
      </c>
      <c r="D477" s="0" t="n">
        <v>78.3</v>
      </c>
      <c r="E477" s="0" t="n">
        <v>79.09</v>
      </c>
      <c r="F477" s="0" t="n">
        <v>2046194</v>
      </c>
    </row>
    <row r="478" customFormat="false" ht="13" hidden="false" customHeight="false" outlineLevel="0" collapsed="false">
      <c r="A478" s="75" t="n">
        <v>42275</v>
      </c>
      <c r="B478" s="0" t="n">
        <v>79.98</v>
      </c>
      <c r="C478" s="0" t="n">
        <v>80.43</v>
      </c>
      <c r="D478" s="0" t="n">
        <v>78.53</v>
      </c>
      <c r="E478" s="0" t="n">
        <v>78.62</v>
      </c>
      <c r="F478" s="0" t="n">
        <v>1820496</v>
      </c>
    </row>
    <row r="479" customFormat="false" ht="13" hidden="false" customHeight="false" outlineLevel="0" collapsed="false">
      <c r="A479" s="75" t="n">
        <v>42272</v>
      </c>
      <c r="B479" s="0" t="n">
        <v>80.44</v>
      </c>
      <c r="C479" s="0" t="n">
        <v>81.47</v>
      </c>
      <c r="D479" s="0" t="n">
        <v>79.37</v>
      </c>
      <c r="E479" s="0" t="n">
        <v>80.3</v>
      </c>
      <c r="F479" s="0" t="n">
        <v>2222797</v>
      </c>
    </row>
    <row r="480" customFormat="false" ht="13" hidden="false" customHeight="false" outlineLevel="0" collapsed="false">
      <c r="A480" s="75" t="n">
        <v>42271</v>
      </c>
      <c r="B480" s="0" t="n">
        <v>78.61</v>
      </c>
      <c r="C480" s="0" t="n">
        <v>79.87</v>
      </c>
      <c r="D480" s="0" t="n">
        <v>78.12</v>
      </c>
      <c r="E480" s="0" t="n">
        <v>79.58</v>
      </c>
      <c r="F480" s="0" t="n">
        <v>1781672</v>
      </c>
    </row>
    <row r="481" customFormat="false" ht="13" hidden="false" customHeight="false" outlineLevel="0" collapsed="false">
      <c r="A481" s="75" t="n">
        <v>42270</v>
      </c>
      <c r="B481" s="0" t="n">
        <v>79.36</v>
      </c>
      <c r="C481" s="0" t="n">
        <v>79.78</v>
      </c>
      <c r="D481" s="0" t="n">
        <v>78.87</v>
      </c>
      <c r="E481" s="0" t="n">
        <v>79.37</v>
      </c>
      <c r="F481" s="0" t="n">
        <v>1155317</v>
      </c>
    </row>
    <row r="482" customFormat="false" ht="13" hidden="false" customHeight="false" outlineLevel="0" collapsed="false">
      <c r="A482" s="75" t="n">
        <v>42269</v>
      </c>
      <c r="B482" s="0" t="n">
        <v>78.44</v>
      </c>
      <c r="C482" s="0" t="n">
        <v>79.31</v>
      </c>
      <c r="D482" s="0" t="n">
        <v>78.19</v>
      </c>
      <c r="E482" s="0" t="n">
        <v>79.19</v>
      </c>
      <c r="F482" s="0" t="n">
        <v>1744936</v>
      </c>
    </row>
    <row r="483" customFormat="false" ht="13" hidden="false" customHeight="false" outlineLevel="0" collapsed="false">
      <c r="A483" s="75" t="n">
        <v>42268</v>
      </c>
      <c r="B483" s="0" t="n">
        <v>79.38</v>
      </c>
      <c r="C483" s="0" t="n">
        <v>80.38</v>
      </c>
      <c r="D483" s="0" t="n">
        <v>79.06</v>
      </c>
      <c r="E483" s="0" t="n">
        <v>79.9</v>
      </c>
      <c r="F483" s="0" t="n">
        <v>1671242</v>
      </c>
    </row>
    <row r="484" customFormat="false" ht="13" hidden="false" customHeight="false" outlineLevel="0" collapsed="false">
      <c r="A484" s="75" t="n">
        <v>42265</v>
      </c>
      <c r="B484" s="0" t="n">
        <v>78.56</v>
      </c>
      <c r="C484" s="0" t="n">
        <v>79.99</v>
      </c>
      <c r="D484" s="0" t="n">
        <v>78.54</v>
      </c>
      <c r="E484" s="0" t="n">
        <v>79.01</v>
      </c>
      <c r="F484" s="0" t="n">
        <v>3828831</v>
      </c>
    </row>
    <row r="485" customFormat="false" ht="13" hidden="false" customHeight="false" outlineLevel="0" collapsed="false">
      <c r="A485" s="75" t="n">
        <v>42264</v>
      </c>
      <c r="B485" s="0" t="n">
        <v>79.68</v>
      </c>
      <c r="C485" s="0" t="n">
        <v>80.67</v>
      </c>
      <c r="D485" s="0" t="n">
        <v>79.21</v>
      </c>
      <c r="E485" s="0" t="n">
        <v>79.43</v>
      </c>
      <c r="F485" s="0" t="n">
        <v>1990458</v>
      </c>
    </row>
    <row r="486" customFormat="false" ht="13" hidden="false" customHeight="false" outlineLevel="0" collapsed="false">
      <c r="A486" s="75" t="n">
        <v>42263</v>
      </c>
      <c r="B486" s="0" t="n">
        <v>78.93</v>
      </c>
      <c r="C486" s="0" t="n">
        <v>79.8</v>
      </c>
      <c r="D486" s="0" t="n">
        <v>78.76</v>
      </c>
      <c r="E486" s="0" t="n">
        <v>79.59</v>
      </c>
      <c r="F486" s="0" t="n">
        <v>1739625</v>
      </c>
    </row>
    <row r="487" customFormat="false" ht="13" hidden="false" customHeight="false" outlineLevel="0" collapsed="false">
      <c r="A487" s="75" t="n">
        <v>42262</v>
      </c>
      <c r="B487" s="0" t="n">
        <v>77.92</v>
      </c>
      <c r="C487" s="0" t="n">
        <v>79.29</v>
      </c>
      <c r="D487" s="0" t="n">
        <v>77.7</v>
      </c>
      <c r="E487" s="0" t="n">
        <v>78.89</v>
      </c>
      <c r="F487" s="0" t="n">
        <v>1706312</v>
      </c>
    </row>
    <row r="488" customFormat="false" ht="13" hidden="false" customHeight="false" outlineLevel="0" collapsed="false">
      <c r="A488" s="75" t="n">
        <v>42261</v>
      </c>
      <c r="B488" s="0" t="n">
        <v>78.48</v>
      </c>
      <c r="C488" s="0" t="n">
        <v>78.74</v>
      </c>
      <c r="D488" s="0" t="n">
        <v>77.57</v>
      </c>
      <c r="E488" s="0" t="n">
        <v>77.76</v>
      </c>
      <c r="F488" s="0" t="n">
        <v>1411292</v>
      </c>
    </row>
    <row r="489" customFormat="false" ht="13" hidden="false" customHeight="false" outlineLevel="0" collapsed="false">
      <c r="A489" s="75" t="n">
        <v>42258</v>
      </c>
      <c r="B489" s="0" t="n">
        <v>77.28</v>
      </c>
      <c r="C489" s="0" t="n">
        <v>78.37</v>
      </c>
      <c r="D489" s="0" t="n">
        <v>77.21</v>
      </c>
      <c r="E489" s="0" t="n">
        <v>78.31</v>
      </c>
      <c r="F489" s="0" t="n">
        <v>1499877</v>
      </c>
    </row>
    <row r="490" customFormat="false" ht="13" hidden="false" customHeight="false" outlineLevel="0" collapsed="false">
      <c r="A490" s="75" t="n">
        <v>42257</v>
      </c>
      <c r="B490" s="0" t="n">
        <v>77.1</v>
      </c>
      <c r="C490" s="0" t="n">
        <v>78.78</v>
      </c>
      <c r="D490" s="0" t="n">
        <v>77.08</v>
      </c>
      <c r="E490" s="0" t="n">
        <v>77.92</v>
      </c>
      <c r="F490" s="0" t="n">
        <v>2207829</v>
      </c>
    </row>
    <row r="491" customFormat="false" ht="13" hidden="false" customHeight="false" outlineLevel="0" collapsed="false">
      <c r="A491" s="75" t="n">
        <v>42256</v>
      </c>
      <c r="B491" s="0" t="n">
        <v>78.49</v>
      </c>
      <c r="C491" s="0" t="n">
        <v>78.97</v>
      </c>
      <c r="D491" s="0" t="n">
        <v>77.33</v>
      </c>
      <c r="E491" s="0" t="n">
        <v>77.51</v>
      </c>
      <c r="F491" s="0" t="n">
        <v>3015855</v>
      </c>
    </row>
    <row r="492" customFormat="false" ht="13" hidden="false" customHeight="false" outlineLevel="0" collapsed="false">
      <c r="A492" s="75" t="n">
        <v>42255</v>
      </c>
      <c r="B492" s="0" t="n">
        <v>77.34</v>
      </c>
      <c r="C492" s="0" t="n">
        <v>78.25</v>
      </c>
      <c r="D492" s="0" t="n">
        <v>77.02</v>
      </c>
      <c r="E492" s="0" t="n">
        <v>78.2</v>
      </c>
      <c r="F492" s="0" t="n">
        <v>1753932</v>
      </c>
    </row>
    <row r="493" customFormat="false" ht="13" hidden="false" customHeight="false" outlineLevel="0" collapsed="false">
      <c r="A493" s="75" t="n">
        <v>42251</v>
      </c>
      <c r="B493" s="0" t="n">
        <v>76.24</v>
      </c>
      <c r="C493" s="0" t="n">
        <v>76.9</v>
      </c>
      <c r="D493" s="0" t="n">
        <v>75.73</v>
      </c>
      <c r="E493" s="0" t="n">
        <v>76.15</v>
      </c>
      <c r="F493" s="0" t="n">
        <v>1844811</v>
      </c>
    </row>
    <row r="494" customFormat="false" ht="13" hidden="false" customHeight="false" outlineLevel="0" collapsed="false">
      <c r="A494" s="75" t="n">
        <v>42250</v>
      </c>
      <c r="B494" s="0" t="n">
        <v>77.1</v>
      </c>
      <c r="C494" s="0" t="n">
        <v>78.09</v>
      </c>
      <c r="D494" s="0" t="n">
        <v>77.02</v>
      </c>
      <c r="E494" s="0" t="n">
        <v>77.55</v>
      </c>
      <c r="F494" s="0" t="n">
        <v>1943753</v>
      </c>
    </row>
    <row r="495" customFormat="false" ht="13" hidden="false" customHeight="false" outlineLevel="0" collapsed="false">
      <c r="A495" s="75" t="n">
        <v>42249</v>
      </c>
      <c r="B495" s="0" t="n">
        <v>76.45</v>
      </c>
      <c r="C495" s="0" t="n">
        <v>77.11</v>
      </c>
      <c r="D495" s="0" t="n">
        <v>75.45</v>
      </c>
      <c r="E495" s="0" t="n">
        <v>77.09</v>
      </c>
      <c r="F495" s="0" t="n">
        <v>2689138</v>
      </c>
    </row>
    <row r="496" customFormat="false" ht="13" hidden="false" customHeight="false" outlineLevel="0" collapsed="false">
      <c r="A496" s="75" t="n">
        <v>42248</v>
      </c>
      <c r="B496" s="0" t="n">
        <v>75.46</v>
      </c>
      <c r="C496" s="0" t="n">
        <v>76.11</v>
      </c>
      <c r="D496" s="0" t="n">
        <v>74.66</v>
      </c>
      <c r="E496" s="0" t="n">
        <v>75.1</v>
      </c>
      <c r="F496" s="0" t="n">
        <v>2633490</v>
      </c>
    </row>
    <row r="497" customFormat="false" ht="13" hidden="false" customHeight="false" outlineLevel="0" collapsed="false">
      <c r="A497" s="75" t="n">
        <v>42247</v>
      </c>
      <c r="B497" s="0" t="n">
        <v>77.86</v>
      </c>
      <c r="C497" s="0" t="n">
        <v>78.4</v>
      </c>
      <c r="D497" s="0" t="n">
        <v>77.11</v>
      </c>
      <c r="E497" s="0" t="n">
        <v>77.32</v>
      </c>
      <c r="F497" s="0" t="n">
        <v>2355144</v>
      </c>
    </row>
    <row r="498" customFormat="false" ht="13" hidden="false" customHeight="false" outlineLevel="0" collapsed="false">
      <c r="A498" s="75" t="n">
        <v>42244</v>
      </c>
      <c r="B498" s="0" t="n">
        <v>77.76</v>
      </c>
      <c r="C498" s="0" t="n">
        <v>78.8</v>
      </c>
      <c r="D498" s="0" t="n">
        <v>77.75</v>
      </c>
      <c r="E498" s="0" t="n">
        <v>78.41</v>
      </c>
      <c r="F498" s="0" t="n">
        <v>2581083</v>
      </c>
    </row>
    <row r="499" customFormat="false" ht="13" hidden="false" customHeight="false" outlineLevel="0" collapsed="false">
      <c r="A499" s="75" t="n">
        <v>42243</v>
      </c>
      <c r="B499" s="0" t="n">
        <v>78.32</v>
      </c>
      <c r="C499" s="0" t="n">
        <v>78.87</v>
      </c>
      <c r="D499" s="0" t="n">
        <v>76.48</v>
      </c>
      <c r="E499" s="0" t="n">
        <v>78.03</v>
      </c>
      <c r="F499" s="0" t="n">
        <v>2987360</v>
      </c>
    </row>
    <row r="500" customFormat="false" ht="13" hidden="false" customHeight="false" outlineLevel="0" collapsed="false">
      <c r="A500" s="75" t="n">
        <v>42242</v>
      </c>
      <c r="B500" s="0" t="n">
        <v>75.62</v>
      </c>
      <c r="C500" s="0" t="n">
        <v>77.88</v>
      </c>
      <c r="D500" s="0" t="n">
        <v>74.96</v>
      </c>
      <c r="E500" s="0" t="n">
        <v>77.8</v>
      </c>
      <c r="F500" s="0" t="n">
        <v>4483111</v>
      </c>
    </row>
    <row r="501" customFormat="false" ht="13" hidden="false" customHeight="false" outlineLevel="0" collapsed="false">
      <c r="A501" s="75" t="n">
        <v>42241</v>
      </c>
      <c r="B501" s="0" t="n">
        <v>78.5</v>
      </c>
      <c r="C501" s="0" t="n">
        <v>78.6</v>
      </c>
      <c r="D501" s="0" t="n">
        <v>73.45</v>
      </c>
      <c r="E501" s="0" t="n">
        <v>73.52</v>
      </c>
      <c r="F501" s="0" t="n">
        <v>3562389</v>
      </c>
    </row>
    <row r="502" customFormat="false" ht="13" hidden="false" customHeight="false" outlineLevel="0" collapsed="false">
      <c r="A502" s="75" t="n">
        <v>42240</v>
      </c>
      <c r="B502" s="0" t="n">
        <v>75.21</v>
      </c>
      <c r="C502" s="0" t="n">
        <v>77.78</v>
      </c>
      <c r="D502" s="0" t="n">
        <v>64.29</v>
      </c>
      <c r="E502" s="0" t="n">
        <v>76.28</v>
      </c>
      <c r="F502" s="0" t="n">
        <v>6530331</v>
      </c>
    </row>
    <row r="503" customFormat="false" ht="13" hidden="false" customHeight="false" outlineLevel="0" collapsed="false">
      <c r="A503" s="75" t="n">
        <v>42237</v>
      </c>
      <c r="B503" s="0" t="n">
        <v>81.84</v>
      </c>
      <c r="C503" s="0" t="n">
        <v>82.33</v>
      </c>
      <c r="D503" s="0" t="n">
        <v>79.23</v>
      </c>
      <c r="E503" s="0" t="n">
        <v>79.23</v>
      </c>
      <c r="F503" s="0" t="n">
        <v>3074028</v>
      </c>
    </row>
    <row r="504" customFormat="false" ht="13" hidden="false" customHeight="false" outlineLevel="0" collapsed="false">
      <c r="A504" s="75" t="n">
        <v>42236</v>
      </c>
      <c r="B504" s="0" t="n">
        <v>83.71</v>
      </c>
      <c r="C504" s="0" t="n">
        <v>84.01</v>
      </c>
      <c r="D504" s="0" t="n">
        <v>82.71</v>
      </c>
      <c r="E504" s="0" t="n">
        <v>82.71</v>
      </c>
      <c r="F504" s="0" t="n">
        <v>2246283</v>
      </c>
    </row>
    <row r="505" customFormat="false" ht="13" hidden="false" customHeight="false" outlineLevel="0" collapsed="false">
      <c r="A505" s="75" t="n">
        <v>42235</v>
      </c>
      <c r="B505" s="0" t="n">
        <v>84.39</v>
      </c>
      <c r="C505" s="0" t="n">
        <v>85.21</v>
      </c>
      <c r="D505" s="0" t="n">
        <v>84.05</v>
      </c>
      <c r="E505" s="0" t="n">
        <v>84.47</v>
      </c>
      <c r="F505" s="0" t="n">
        <v>1874898</v>
      </c>
    </row>
    <row r="506" customFormat="false" ht="13" hidden="false" customHeight="false" outlineLevel="0" collapsed="false">
      <c r="A506" s="75" t="n">
        <v>42234</v>
      </c>
      <c r="B506" s="0" t="n">
        <v>84.32</v>
      </c>
      <c r="C506" s="0" t="n">
        <v>85.15</v>
      </c>
      <c r="D506" s="0" t="n">
        <v>84.08</v>
      </c>
      <c r="E506" s="0" t="n">
        <v>84.69</v>
      </c>
      <c r="F506" s="0" t="n">
        <v>2615335</v>
      </c>
    </row>
    <row r="507" customFormat="false" ht="13" hidden="false" customHeight="false" outlineLevel="0" collapsed="false">
      <c r="A507" s="75" t="n">
        <v>42233</v>
      </c>
      <c r="B507" s="0" t="n">
        <v>82.82</v>
      </c>
      <c r="C507" s="0" t="n">
        <v>84.77</v>
      </c>
      <c r="D507" s="0" t="n">
        <v>82.58</v>
      </c>
      <c r="E507" s="0" t="n">
        <v>84.7</v>
      </c>
      <c r="F507" s="0" t="n">
        <v>3366649</v>
      </c>
    </row>
    <row r="508" customFormat="false" ht="13" hidden="false" customHeight="false" outlineLevel="0" collapsed="false">
      <c r="A508" s="75" t="n">
        <v>42230</v>
      </c>
      <c r="B508" s="0" t="n">
        <v>82.16</v>
      </c>
      <c r="C508" s="0" t="n">
        <v>83.17</v>
      </c>
      <c r="D508" s="0" t="n">
        <v>81.94</v>
      </c>
      <c r="E508" s="0" t="n">
        <v>82.99</v>
      </c>
      <c r="F508" s="0" t="n">
        <v>2018368</v>
      </c>
    </row>
    <row r="509" customFormat="false" ht="13" hidden="false" customHeight="false" outlineLevel="0" collapsed="false">
      <c r="A509" s="75" t="n">
        <v>42229</v>
      </c>
      <c r="B509" s="0" t="n">
        <v>81.52</v>
      </c>
      <c r="C509" s="0" t="n">
        <v>82.99</v>
      </c>
      <c r="D509" s="0" t="n">
        <v>81.32</v>
      </c>
      <c r="E509" s="0" t="n">
        <v>82.45</v>
      </c>
      <c r="F509" s="0" t="n">
        <v>2000830</v>
      </c>
    </row>
    <row r="510" customFormat="false" ht="13" hidden="false" customHeight="false" outlineLevel="0" collapsed="false">
      <c r="A510" s="75" t="n">
        <v>42228</v>
      </c>
      <c r="B510" s="0" t="n">
        <v>80.74</v>
      </c>
      <c r="C510" s="0" t="n">
        <v>81.7</v>
      </c>
      <c r="D510" s="0" t="n">
        <v>80.15</v>
      </c>
      <c r="E510" s="0" t="n">
        <v>81.55</v>
      </c>
      <c r="F510" s="0" t="n">
        <v>1871449</v>
      </c>
    </row>
    <row r="511" customFormat="false" ht="13" hidden="false" customHeight="false" outlineLevel="0" collapsed="false">
      <c r="A511" s="75" t="n">
        <v>42227</v>
      </c>
      <c r="B511" s="0" t="n">
        <v>81.26</v>
      </c>
      <c r="C511" s="0" t="n">
        <v>81.9</v>
      </c>
      <c r="D511" s="0" t="n">
        <v>80.75</v>
      </c>
      <c r="E511" s="0" t="n">
        <v>81.33</v>
      </c>
      <c r="F511" s="0" t="n">
        <v>1938365</v>
      </c>
    </row>
    <row r="512" customFormat="false" ht="13" hidden="false" customHeight="false" outlineLevel="0" collapsed="false">
      <c r="A512" s="75" t="n">
        <v>42226</v>
      </c>
      <c r="B512" s="0" t="n">
        <v>81.01</v>
      </c>
      <c r="C512" s="0" t="n">
        <v>81.96</v>
      </c>
      <c r="D512" s="0" t="n">
        <v>81</v>
      </c>
      <c r="E512" s="0" t="n">
        <v>81.6</v>
      </c>
      <c r="F512" s="0" t="n">
        <v>2032083</v>
      </c>
    </row>
    <row r="513" customFormat="false" ht="13" hidden="false" customHeight="false" outlineLevel="0" collapsed="false">
      <c r="A513" s="75" t="n">
        <v>42223</v>
      </c>
      <c r="B513" s="0" t="n">
        <v>80.18</v>
      </c>
      <c r="C513" s="0" t="n">
        <v>80.46</v>
      </c>
      <c r="D513" s="0" t="n">
        <v>79.71</v>
      </c>
      <c r="E513" s="0" t="n">
        <v>80.29</v>
      </c>
      <c r="F513" s="0" t="n">
        <v>1162306</v>
      </c>
    </row>
    <row r="514" customFormat="false" ht="13" hidden="false" customHeight="false" outlineLevel="0" collapsed="false">
      <c r="A514" s="75" t="n">
        <v>42222</v>
      </c>
      <c r="B514" s="0" t="n">
        <v>81.78</v>
      </c>
      <c r="C514" s="0" t="n">
        <v>81.88</v>
      </c>
      <c r="D514" s="0" t="n">
        <v>80.08</v>
      </c>
      <c r="E514" s="0" t="n">
        <v>80.3</v>
      </c>
      <c r="F514" s="0" t="n">
        <v>1505398</v>
      </c>
    </row>
    <row r="515" customFormat="false" ht="13" hidden="false" customHeight="false" outlineLevel="0" collapsed="false">
      <c r="A515" s="75" t="n">
        <v>42221</v>
      </c>
      <c r="B515" s="0" t="n">
        <v>81.78</v>
      </c>
      <c r="C515" s="0" t="n">
        <v>82.07</v>
      </c>
      <c r="D515" s="0" t="n">
        <v>81</v>
      </c>
      <c r="E515" s="0" t="n">
        <v>81.84</v>
      </c>
      <c r="F515" s="0" t="n">
        <v>1964135</v>
      </c>
    </row>
    <row r="516" customFormat="false" ht="13" hidden="false" customHeight="false" outlineLevel="0" collapsed="false">
      <c r="A516" s="75" t="n">
        <v>42220</v>
      </c>
      <c r="B516" s="0" t="n">
        <v>80.54</v>
      </c>
      <c r="C516" s="0" t="n">
        <v>81.39</v>
      </c>
      <c r="D516" s="0" t="n">
        <v>80.14</v>
      </c>
      <c r="E516" s="0" t="n">
        <v>80.68</v>
      </c>
      <c r="F516" s="0" t="n">
        <v>2749339</v>
      </c>
    </row>
    <row r="517" customFormat="false" ht="13" hidden="false" customHeight="false" outlineLevel="0" collapsed="false">
      <c r="A517" s="75" t="n">
        <v>42219</v>
      </c>
      <c r="B517" s="0" t="n">
        <v>78.59</v>
      </c>
      <c r="C517" s="0" t="n">
        <v>80.13</v>
      </c>
      <c r="D517" s="0" t="n">
        <v>78.51</v>
      </c>
      <c r="E517" s="0" t="n">
        <v>80.11</v>
      </c>
      <c r="F517" s="0" t="n">
        <v>2291267</v>
      </c>
    </row>
    <row r="518" customFormat="false" ht="13" hidden="false" customHeight="false" outlineLevel="0" collapsed="false">
      <c r="A518" s="75" t="n">
        <v>42216</v>
      </c>
      <c r="B518" s="0" t="n">
        <v>80.2</v>
      </c>
      <c r="C518" s="0" t="n">
        <v>80.55</v>
      </c>
      <c r="D518" s="0" t="n">
        <v>79.31</v>
      </c>
      <c r="E518" s="0" t="n">
        <v>79.77</v>
      </c>
      <c r="F518" s="0" t="n">
        <v>2983959</v>
      </c>
    </row>
    <row r="519" customFormat="false" ht="13" hidden="false" customHeight="false" outlineLevel="0" collapsed="false">
      <c r="A519" s="75" t="n">
        <v>42215</v>
      </c>
      <c r="B519" s="0" t="n">
        <v>80</v>
      </c>
      <c r="C519" s="0" t="n">
        <v>81.98</v>
      </c>
      <c r="D519" s="0" t="n">
        <v>78.36</v>
      </c>
      <c r="E519" s="0" t="n">
        <v>80.13</v>
      </c>
      <c r="F519" s="0" t="n">
        <v>4688136</v>
      </c>
    </row>
    <row r="520" customFormat="false" ht="13" hidden="false" customHeight="false" outlineLevel="0" collapsed="false">
      <c r="A520" s="75" t="n">
        <v>42214</v>
      </c>
      <c r="B520" s="0" t="n">
        <v>80.45</v>
      </c>
      <c r="C520" s="0" t="n">
        <v>82.51</v>
      </c>
      <c r="D520" s="0" t="n">
        <v>80.38</v>
      </c>
      <c r="E520" s="0" t="n">
        <v>82.34</v>
      </c>
      <c r="F520" s="0" t="n">
        <v>2744699</v>
      </c>
    </row>
    <row r="521" customFormat="false" ht="13" hidden="false" customHeight="false" outlineLevel="0" collapsed="false">
      <c r="A521" s="75" t="n">
        <v>42213</v>
      </c>
      <c r="B521" s="0" t="n">
        <v>79.76</v>
      </c>
      <c r="C521" s="0" t="n">
        <v>80.7</v>
      </c>
      <c r="D521" s="0" t="n">
        <v>79.41</v>
      </c>
      <c r="E521" s="0" t="n">
        <v>80.58</v>
      </c>
      <c r="F521" s="0" t="n">
        <v>1540063</v>
      </c>
    </row>
    <row r="522" customFormat="false" ht="13" hidden="false" customHeight="false" outlineLevel="0" collapsed="false">
      <c r="A522" s="75" t="n">
        <v>42212</v>
      </c>
      <c r="B522" s="0" t="n">
        <v>79.61</v>
      </c>
      <c r="C522" s="0" t="n">
        <v>79.96</v>
      </c>
      <c r="D522" s="0" t="n">
        <v>79.22</v>
      </c>
      <c r="E522" s="0" t="n">
        <v>79.72</v>
      </c>
      <c r="F522" s="0" t="n">
        <v>1649795</v>
      </c>
    </row>
    <row r="523" customFormat="false" ht="13" hidden="false" customHeight="false" outlineLevel="0" collapsed="false">
      <c r="A523" s="75" t="n">
        <v>42209</v>
      </c>
      <c r="B523" s="0" t="n">
        <v>81.03</v>
      </c>
      <c r="C523" s="0" t="n">
        <v>81.05</v>
      </c>
      <c r="D523" s="0" t="n">
        <v>79.66</v>
      </c>
      <c r="E523" s="0" t="n">
        <v>79.78</v>
      </c>
      <c r="F523" s="0" t="n">
        <v>1935584</v>
      </c>
    </row>
    <row r="524" customFormat="false" ht="13" hidden="false" customHeight="false" outlineLevel="0" collapsed="false">
      <c r="A524" s="75" t="n">
        <v>42208</v>
      </c>
      <c r="B524" s="0" t="n">
        <v>81.42</v>
      </c>
      <c r="C524" s="0" t="n">
        <v>81.53</v>
      </c>
      <c r="D524" s="0" t="n">
        <v>80.72</v>
      </c>
      <c r="E524" s="0" t="n">
        <v>80.94</v>
      </c>
      <c r="F524" s="0" t="n">
        <v>1368577</v>
      </c>
    </row>
    <row r="525" customFormat="false" ht="13" hidden="false" customHeight="false" outlineLevel="0" collapsed="false">
      <c r="A525" s="75" t="n">
        <v>42207</v>
      </c>
      <c r="B525" s="0" t="n">
        <v>81.63</v>
      </c>
      <c r="C525" s="0" t="n">
        <v>82.11</v>
      </c>
      <c r="D525" s="0" t="n">
        <v>81.46</v>
      </c>
      <c r="E525" s="0" t="n">
        <v>81.69</v>
      </c>
      <c r="F525" s="0" t="n">
        <v>1529111</v>
      </c>
    </row>
    <row r="526" customFormat="false" ht="13" hidden="false" customHeight="false" outlineLevel="0" collapsed="false">
      <c r="A526" s="75" t="n">
        <v>42206</v>
      </c>
      <c r="B526" s="0" t="n">
        <v>82.18</v>
      </c>
      <c r="C526" s="0" t="n">
        <v>82.28</v>
      </c>
      <c r="D526" s="0" t="n">
        <v>81.13</v>
      </c>
      <c r="E526" s="0" t="n">
        <v>81.41</v>
      </c>
      <c r="F526" s="0" t="n">
        <v>1964296</v>
      </c>
    </row>
    <row r="527" customFormat="false" ht="13" hidden="false" customHeight="false" outlineLevel="0" collapsed="false">
      <c r="A527" s="75" t="n">
        <v>42205</v>
      </c>
      <c r="B527" s="0" t="n">
        <v>82.26</v>
      </c>
      <c r="C527" s="0" t="n">
        <v>82.39</v>
      </c>
      <c r="D527" s="0" t="n">
        <v>81.92</v>
      </c>
      <c r="E527" s="0" t="n">
        <v>82.17</v>
      </c>
      <c r="F527" s="0" t="n">
        <v>1522473</v>
      </c>
    </row>
    <row r="528" customFormat="false" ht="13" hidden="false" customHeight="false" outlineLevel="0" collapsed="false">
      <c r="A528" s="75" t="n">
        <v>42202</v>
      </c>
      <c r="B528" s="0" t="n">
        <v>83.01</v>
      </c>
      <c r="C528" s="0" t="n">
        <v>83.01</v>
      </c>
      <c r="D528" s="0" t="n">
        <v>82.25</v>
      </c>
      <c r="E528" s="0" t="n">
        <v>82.39</v>
      </c>
      <c r="F528" s="0" t="n">
        <v>1846361</v>
      </c>
    </row>
    <row r="529" customFormat="false" ht="13" hidden="false" customHeight="false" outlineLevel="0" collapsed="false">
      <c r="A529" s="75" t="n">
        <v>42201</v>
      </c>
      <c r="B529" s="0" t="n">
        <v>82.89</v>
      </c>
      <c r="C529" s="0" t="n">
        <v>83.04</v>
      </c>
      <c r="D529" s="0" t="n">
        <v>82.32</v>
      </c>
      <c r="E529" s="0" t="n">
        <v>82.9</v>
      </c>
      <c r="F529" s="0" t="n">
        <v>1546127</v>
      </c>
    </row>
    <row r="530" customFormat="false" ht="13" hidden="false" customHeight="false" outlineLevel="0" collapsed="false">
      <c r="A530" s="75" t="n">
        <v>42200</v>
      </c>
      <c r="B530" s="0" t="n">
        <v>81.95</v>
      </c>
      <c r="C530" s="0" t="n">
        <v>82.56</v>
      </c>
      <c r="D530" s="0" t="n">
        <v>81.5</v>
      </c>
      <c r="E530" s="0" t="n">
        <v>82.5</v>
      </c>
      <c r="F530" s="0" t="n">
        <v>2390576</v>
      </c>
    </row>
    <row r="531" customFormat="false" ht="13" hidden="false" customHeight="false" outlineLevel="0" collapsed="false">
      <c r="A531" s="75" t="n">
        <v>42199</v>
      </c>
      <c r="B531" s="0" t="n">
        <v>81.72</v>
      </c>
      <c r="C531" s="0" t="n">
        <v>82.01</v>
      </c>
      <c r="D531" s="0" t="n">
        <v>81.48</v>
      </c>
      <c r="E531" s="0" t="n">
        <v>81.89</v>
      </c>
      <c r="F531" s="0" t="n">
        <v>1387056</v>
      </c>
    </row>
    <row r="532" customFormat="false" ht="13" hidden="false" customHeight="false" outlineLevel="0" collapsed="false">
      <c r="A532" s="75" t="n">
        <v>42198</v>
      </c>
      <c r="B532" s="0" t="n">
        <v>81.85</v>
      </c>
      <c r="C532" s="0" t="n">
        <v>82.3</v>
      </c>
      <c r="D532" s="0" t="n">
        <v>81.64</v>
      </c>
      <c r="E532" s="0" t="n">
        <v>81.73</v>
      </c>
      <c r="F532" s="0" t="n">
        <v>1337739</v>
      </c>
    </row>
    <row r="533" customFormat="false" ht="13" hidden="false" customHeight="false" outlineLevel="0" collapsed="false">
      <c r="A533" s="75" t="n">
        <v>42195</v>
      </c>
      <c r="B533" s="0" t="n">
        <v>81.86</v>
      </c>
      <c r="C533" s="0" t="n">
        <v>81.87</v>
      </c>
      <c r="D533" s="0" t="n">
        <v>81.08</v>
      </c>
      <c r="E533" s="0" t="n">
        <v>81.52</v>
      </c>
      <c r="F533" s="0" t="n">
        <v>1371085</v>
      </c>
    </row>
    <row r="534" customFormat="false" ht="13" hidden="false" customHeight="false" outlineLevel="0" collapsed="false">
      <c r="A534" s="75" t="n">
        <v>42194</v>
      </c>
      <c r="B534" s="0" t="n">
        <v>81.15</v>
      </c>
      <c r="C534" s="0" t="n">
        <v>81.41</v>
      </c>
      <c r="D534" s="0" t="n">
        <v>80.65</v>
      </c>
      <c r="E534" s="0" t="n">
        <v>80.69</v>
      </c>
      <c r="F534" s="0" t="n">
        <v>1588076</v>
      </c>
    </row>
    <row r="535" customFormat="false" ht="13" hidden="false" customHeight="false" outlineLevel="0" collapsed="false">
      <c r="A535" s="75" t="n">
        <v>42193</v>
      </c>
      <c r="B535" s="0" t="n">
        <v>80.72</v>
      </c>
      <c r="C535" s="0" t="n">
        <v>80.8</v>
      </c>
      <c r="D535" s="0" t="n">
        <v>79.98</v>
      </c>
      <c r="E535" s="0" t="n">
        <v>80.03</v>
      </c>
      <c r="F535" s="0" t="n">
        <v>1615780</v>
      </c>
    </row>
    <row r="536" customFormat="false" ht="13" hidden="false" customHeight="false" outlineLevel="0" collapsed="false">
      <c r="A536" s="75" t="n">
        <v>42192</v>
      </c>
      <c r="B536" s="0" t="n">
        <v>80.97</v>
      </c>
      <c r="C536" s="0" t="n">
        <v>81.24</v>
      </c>
      <c r="D536" s="0" t="n">
        <v>79.85</v>
      </c>
      <c r="E536" s="0" t="n">
        <v>81.07</v>
      </c>
      <c r="F536" s="0" t="n">
        <v>1747574</v>
      </c>
    </row>
    <row r="537" customFormat="false" ht="13" hidden="false" customHeight="false" outlineLevel="0" collapsed="false">
      <c r="A537" s="75" t="n">
        <v>42191</v>
      </c>
      <c r="B537" s="0" t="n">
        <v>80</v>
      </c>
      <c r="C537" s="0" t="n">
        <v>80.94</v>
      </c>
      <c r="D537" s="0" t="n">
        <v>80</v>
      </c>
      <c r="E537" s="0" t="n">
        <v>80.83</v>
      </c>
      <c r="F537" s="0" t="n">
        <v>1503644</v>
      </c>
    </row>
    <row r="538" customFormat="false" ht="13" hidden="false" customHeight="false" outlineLevel="0" collapsed="false">
      <c r="A538" s="75" t="n">
        <v>42187</v>
      </c>
      <c r="B538" s="0" t="n">
        <v>81.23</v>
      </c>
      <c r="C538" s="0" t="n">
        <v>81.26</v>
      </c>
      <c r="D538" s="0" t="n">
        <v>80.35</v>
      </c>
      <c r="E538" s="0" t="n">
        <v>80.83</v>
      </c>
      <c r="F538" s="0" t="n">
        <v>1792027</v>
      </c>
    </row>
    <row r="539" customFormat="false" ht="13" hidden="false" customHeight="false" outlineLevel="0" collapsed="false">
      <c r="A539" s="75" t="n">
        <v>42186</v>
      </c>
      <c r="B539" s="0" t="n">
        <v>79.51</v>
      </c>
      <c r="C539" s="0" t="n">
        <v>81.19</v>
      </c>
      <c r="D539" s="0" t="n">
        <v>79.51</v>
      </c>
      <c r="E539" s="0" t="n">
        <v>80.89</v>
      </c>
      <c r="F539" s="0" t="n">
        <v>1821155</v>
      </c>
    </row>
    <row r="540" customFormat="false" ht="13" hidden="false" customHeight="false" outlineLevel="0" collapsed="false">
      <c r="A540" s="75" t="n">
        <v>42185</v>
      </c>
      <c r="B540" s="0" t="n">
        <v>81.39</v>
      </c>
      <c r="C540" s="0" t="n">
        <v>81.66</v>
      </c>
      <c r="D540" s="0" t="n">
        <v>79.8</v>
      </c>
      <c r="E540" s="0" t="n">
        <v>80.23</v>
      </c>
      <c r="F540" s="0" t="n">
        <v>2688846</v>
      </c>
    </row>
    <row r="541" customFormat="false" ht="13" hidden="false" customHeight="false" outlineLevel="0" collapsed="false">
      <c r="A541" s="75" t="n">
        <v>42184</v>
      </c>
      <c r="B541" s="0" t="n">
        <v>82.8</v>
      </c>
      <c r="C541" s="0" t="n">
        <v>82.8</v>
      </c>
      <c r="D541" s="0" t="n">
        <v>80.85</v>
      </c>
      <c r="E541" s="0" t="n">
        <v>80.91</v>
      </c>
      <c r="F541" s="0" t="n">
        <v>1774197</v>
      </c>
    </row>
    <row r="542" customFormat="false" ht="13" hidden="false" customHeight="false" outlineLevel="0" collapsed="false">
      <c r="A542" s="75" t="n">
        <v>42181</v>
      </c>
      <c r="B542" s="0" t="n">
        <v>83.78</v>
      </c>
      <c r="C542" s="0" t="n">
        <v>83.84</v>
      </c>
      <c r="D542" s="0" t="n">
        <v>83.03</v>
      </c>
      <c r="E542" s="0" t="n">
        <v>83.31</v>
      </c>
      <c r="F542" s="0" t="n">
        <v>2889750</v>
      </c>
    </row>
    <row r="543" customFormat="false" ht="13" hidden="false" customHeight="false" outlineLevel="0" collapsed="false">
      <c r="A543" s="75" t="n">
        <v>42180</v>
      </c>
      <c r="B543" s="0" t="n">
        <v>83.71</v>
      </c>
      <c r="C543" s="0" t="n">
        <v>83.89</v>
      </c>
      <c r="D543" s="0" t="n">
        <v>83.22</v>
      </c>
      <c r="E543" s="0" t="n">
        <v>83.35</v>
      </c>
      <c r="F543" s="0" t="n">
        <v>1200144</v>
      </c>
    </row>
    <row r="544" customFormat="false" ht="13" hidden="false" customHeight="false" outlineLevel="0" collapsed="false">
      <c r="A544" s="75" t="n">
        <v>42179</v>
      </c>
      <c r="B544" s="0" t="n">
        <v>84.64</v>
      </c>
      <c r="C544" s="0" t="n">
        <v>84.76</v>
      </c>
      <c r="D544" s="0" t="n">
        <v>83.6</v>
      </c>
      <c r="E544" s="0" t="n">
        <v>83.63</v>
      </c>
      <c r="F544" s="0" t="n">
        <v>1548316</v>
      </c>
    </row>
    <row r="545" customFormat="false" ht="13" hidden="false" customHeight="false" outlineLevel="0" collapsed="false">
      <c r="A545" s="75" t="n">
        <v>42178</v>
      </c>
      <c r="B545" s="0" t="n">
        <v>85.29</v>
      </c>
      <c r="C545" s="0" t="n">
        <v>85.29</v>
      </c>
      <c r="D545" s="0" t="n">
        <v>84.53</v>
      </c>
      <c r="E545" s="0" t="n">
        <v>84.77</v>
      </c>
      <c r="F545" s="0" t="n">
        <v>958821</v>
      </c>
    </row>
    <row r="546" customFormat="false" ht="13" hidden="false" customHeight="false" outlineLevel="0" collapsed="false">
      <c r="A546" s="75" t="n">
        <v>42177</v>
      </c>
      <c r="B546" s="0" t="n">
        <v>84.61</v>
      </c>
      <c r="C546" s="0" t="n">
        <v>85.46</v>
      </c>
      <c r="D546" s="0" t="n">
        <v>84.61</v>
      </c>
      <c r="E546" s="0" t="n">
        <v>85</v>
      </c>
      <c r="F546" s="0" t="n">
        <v>1401927</v>
      </c>
    </row>
    <row r="547" customFormat="false" ht="13" hidden="false" customHeight="false" outlineLevel="0" collapsed="false">
      <c r="A547" s="75" t="n">
        <v>42174</v>
      </c>
      <c r="B547" s="0" t="n">
        <v>84.45</v>
      </c>
      <c r="C547" s="0" t="n">
        <v>84.68</v>
      </c>
      <c r="D547" s="0" t="n">
        <v>83.93</v>
      </c>
      <c r="E547" s="0" t="n">
        <v>84.41</v>
      </c>
      <c r="F547" s="0" t="n">
        <v>2906357</v>
      </c>
    </row>
    <row r="548" customFormat="false" ht="13" hidden="false" customHeight="false" outlineLevel="0" collapsed="false">
      <c r="A548" s="75" t="n">
        <v>42173</v>
      </c>
      <c r="B548" s="0" t="n">
        <v>83.62</v>
      </c>
      <c r="C548" s="0" t="n">
        <v>84.8</v>
      </c>
      <c r="D548" s="0" t="n">
        <v>83.37</v>
      </c>
      <c r="E548" s="0" t="n">
        <v>84.58</v>
      </c>
      <c r="F548" s="0" t="n">
        <v>1556465</v>
      </c>
    </row>
    <row r="549" customFormat="false" ht="13" hidden="false" customHeight="false" outlineLevel="0" collapsed="false">
      <c r="A549" s="75" t="n">
        <v>42172</v>
      </c>
      <c r="B549" s="0" t="n">
        <v>83.61</v>
      </c>
      <c r="C549" s="0" t="n">
        <v>83.75</v>
      </c>
      <c r="D549" s="0" t="n">
        <v>82.77</v>
      </c>
      <c r="E549" s="0" t="n">
        <v>83.28</v>
      </c>
      <c r="F549" s="0" t="n">
        <v>1134563</v>
      </c>
    </row>
    <row r="550" customFormat="false" ht="13" hidden="false" customHeight="false" outlineLevel="0" collapsed="false">
      <c r="A550" s="75" t="n">
        <v>42171</v>
      </c>
      <c r="B550" s="0" t="n">
        <v>82.84</v>
      </c>
      <c r="C550" s="0" t="n">
        <v>83.41</v>
      </c>
      <c r="D550" s="0" t="n">
        <v>82.52</v>
      </c>
      <c r="E550" s="0" t="n">
        <v>83.28</v>
      </c>
      <c r="F550" s="0" t="n">
        <v>1499857</v>
      </c>
    </row>
    <row r="551" customFormat="false" ht="13" hidden="false" customHeight="false" outlineLevel="0" collapsed="false">
      <c r="A551" s="75" t="n">
        <v>42170</v>
      </c>
      <c r="B551" s="0" t="n">
        <v>83.25</v>
      </c>
      <c r="C551" s="0" t="n">
        <v>83.44</v>
      </c>
      <c r="D551" s="0" t="n">
        <v>82.43</v>
      </c>
      <c r="E551" s="0" t="n">
        <v>82.92</v>
      </c>
      <c r="F551" s="0" t="n">
        <v>1679680</v>
      </c>
    </row>
    <row r="552" customFormat="false" ht="13" hidden="false" customHeight="false" outlineLevel="0" collapsed="false">
      <c r="A552" s="75" t="n">
        <v>42167</v>
      </c>
      <c r="B552" s="0" t="n">
        <v>84.15</v>
      </c>
      <c r="C552" s="0" t="n">
        <v>84.45</v>
      </c>
      <c r="D552" s="0" t="n">
        <v>83.65</v>
      </c>
      <c r="E552" s="0" t="n">
        <v>83.85</v>
      </c>
      <c r="F552" s="0" t="n">
        <v>1144565</v>
      </c>
    </row>
    <row r="553" customFormat="false" ht="13" hidden="false" customHeight="false" outlineLevel="0" collapsed="false">
      <c r="A553" s="75" t="n">
        <v>42166</v>
      </c>
      <c r="B553" s="0" t="n">
        <v>84.5</v>
      </c>
      <c r="C553" s="0" t="n">
        <v>84.89</v>
      </c>
      <c r="D553" s="0" t="n">
        <v>84.2</v>
      </c>
      <c r="E553" s="0" t="n">
        <v>84.62</v>
      </c>
      <c r="F553" s="0" t="n">
        <v>1438403</v>
      </c>
    </row>
    <row r="554" customFormat="false" ht="13" hidden="false" customHeight="false" outlineLevel="0" collapsed="false">
      <c r="A554" s="75" t="n">
        <v>42165</v>
      </c>
      <c r="B554" s="0" t="n">
        <v>82.96</v>
      </c>
      <c r="C554" s="0" t="n">
        <v>84.64</v>
      </c>
      <c r="D554" s="0" t="n">
        <v>82.84</v>
      </c>
      <c r="E554" s="0" t="n">
        <v>84.18</v>
      </c>
      <c r="F554" s="0" t="n">
        <v>1625429</v>
      </c>
    </row>
    <row r="555" customFormat="false" ht="13" hidden="false" customHeight="false" outlineLevel="0" collapsed="false">
      <c r="A555" s="75" t="n">
        <v>42164</v>
      </c>
      <c r="B555" s="0" t="n">
        <v>83.37</v>
      </c>
      <c r="C555" s="0" t="n">
        <v>83.6</v>
      </c>
      <c r="D555" s="0" t="n">
        <v>82.86</v>
      </c>
      <c r="E555" s="0" t="n">
        <v>83.16</v>
      </c>
      <c r="F555" s="0" t="n">
        <v>1569472</v>
      </c>
    </row>
    <row r="556" customFormat="false" ht="13" hidden="false" customHeight="false" outlineLevel="0" collapsed="false">
      <c r="A556" s="75" t="n">
        <v>42163</v>
      </c>
      <c r="B556" s="0" t="n">
        <v>83.94</v>
      </c>
      <c r="C556" s="0" t="n">
        <v>84.49</v>
      </c>
      <c r="D556" s="0" t="n">
        <v>83.41</v>
      </c>
      <c r="E556" s="0" t="n">
        <v>83.5</v>
      </c>
      <c r="F556" s="0" t="n">
        <v>1531931</v>
      </c>
    </row>
    <row r="557" customFormat="false" ht="13" hidden="false" customHeight="false" outlineLevel="0" collapsed="false">
      <c r="A557" s="75" t="n">
        <v>42160</v>
      </c>
      <c r="B557" s="0" t="n">
        <v>84.1</v>
      </c>
      <c r="C557" s="0" t="n">
        <v>84.57</v>
      </c>
      <c r="D557" s="0" t="n">
        <v>83.23</v>
      </c>
      <c r="E557" s="0" t="n">
        <v>84.26</v>
      </c>
      <c r="F557" s="0" t="n">
        <v>1353920</v>
      </c>
    </row>
    <row r="558" customFormat="false" ht="13" hidden="false" customHeight="false" outlineLevel="0" collapsed="false">
      <c r="A558" s="75" t="n">
        <v>42159</v>
      </c>
      <c r="B558" s="0" t="n">
        <v>84.93</v>
      </c>
      <c r="C558" s="0" t="n">
        <v>85.32</v>
      </c>
      <c r="D558" s="0" t="n">
        <v>83.93</v>
      </c>
      <c r="E558" s="0" t="n">
        <v>84.08</v>
      </c>
      <c r="F558" s="0" t="n">
        <v>1689573</v>
      </c>
    </row>
    <row r="559" customFormat="false" ht="13" hidden="false" customHeight="false" outlineLevel="0" collapsed="false">
      <c r="A559" s="75" t="n">
        <v>42158</v>
      </c>
      <c r="B559" s="0" t="n">
        <v>85.77</v>
      </c>
      <c r="C559" s="0" t="n">
        <v>85.88</v>
      </c>
      <c r="D559" s="0" t="n">
        <v>85.12</v>
      </c>
      <c r="E559" s="0" t="n">
        <v>85.46</v>
      </c>
      <c r="F559" s="0" t="n">
        <v>1738389</v>
      </c>
    </row>
    <row r="560" customFormat="false" ht="13" hidden="false" customHeight="false" outlineLevel="0" collapsed="false">
      <c r="A560" s="75" t="n">
        <v>42157</v>
      </c>
      <c r="B560" s="0" t="n">
        <v>84.77</v>
      </c>
      <c r="C560" s="0" t="n">
        <v>85.68</v>
      </c>
      <c r="D560" s="0" t="n">
        <v>84.34</v>
      </c>
      <c r="E560" s="0" t="n">
        <v>85.45</v>
      </c>
      <c r="F560" s="0" t="n">
        <v>2033469</v>
      </c>
    </row>
    <row r="561" customFormat="false" ht="13" hidden="false" customHeight="false" outlineLevel="0" collapsed="false">
      <c r="A561" s="75" t="n">
        <v>42156</v>
      </c>
      <c r="B561" s="0" t="n">
        <v>85.7</v>
      </c>
      <c r="C561" s="0" t="n">
        <v>85.98</v>
      </c>
      <c r="D561" s="0" t="n">
        <v>84.51</v>
      </c>
      <c r="E561" s="0" t="n">
        <v>85.3</v>
      </c>
      <c r="F561" s="0" t="n">
        <v>1617500</v>
      </c>
    </row>
    <row r="562" customFormat="false" ht="13" hidden="false" customHeight="false" outlineLevel="0" collapsed="false">
      <c r="A562" s="75" t="n">
        <v>42153</v>
      </c>
      <c r="B562" s="0" t="n">
        <v>85.96</v>
      </c>
      <c r="C562" s="0" t="n">
        <v>86</v>
      </c>
      <c r="D562" s="0" t="n">
        <v>85.08</v>
      </c>
      <c r="E562" s="0" t="n">
        <v>85.51</v>
      </c>
      <c r="F562" s="0" t="n">
        <v>2188945</v>
      </c>
    </row>
    <row r="563" customFormat="false" ht="13" hidden="false" customHeight="false" outlineLevel="0" collapsed="false">
      <c r="A563" s="75" t="n">
        <v>42152</v>
      </c>
      <c r="B563" s="0" t="n">
        <v>85.87</v>
      </c>
      <c r="C563" s="0" t="n">
        <v>86.29</v>
      </c>
      <c r="D563" s="0" t="n">
        <v>85.62</v>
      </c>
      <c r="E563" s="0" t="n">
        <v>85.97</v>
      </c>
      <c r="F563" s="0" t="n">
        <v>1297452</v>
      </c>
    </row>
    <row r="564" customFormat="false" ht="13" hidden="false" customHeight="false" outlineLevel="0" collapsed="false">
      <c r="A564" s="75" t="n">
        <v>42151</v>
      </c>
      <c r="B564" s="0" t="n">
        <v>85.46</v>
      </c>
      <c r="C564" s="0" t="n">
        <v>86.03</v>
      </c>
      <c r="D564" s="0" t="n">
        <v>85.28</v>
      </c>
      <c r="E564" s="0" t="n">
        <v>85.91</v>
      </c>
      <c r="F564" s="0" t="n">
        <v>2017388</v>
      </c>
    </row>
    <row r="565" customFormat="false" ht="13" hidden="false" customHeight="false" outlineLevel="0" collapsed="false">
      <c r="A565" s="75" t="n">
        <v>42150</v>
      </c>
      <c r="B565" s="0" t="n">
        <v>86.55</v>
      </c>
      <c r="C565" s="0" t="n">
        <v>86.82</v>
      </c>
      <c r="D565" s="0" t="n">
        <v>85.22</v>
      </c>
      <c r="E565" s="0" t="n">
        <v>85.42</v>
      </c>
      <c r="F565" s="0" t="n">
        <v>1867570</v>
      </c>
    </row>
    <row r="566" customFormat="false" ht="13" hidden="false" customHeight="false" outlineLevel="0" collapsed="false">
      <c r="A566" s="75" t="n">
        <v>42146</v>
      </c>
      <c r="B566" s="0" t="n">
        <v>87.19</v>
      </c>
      <c r="C566" s="0" t="n">
        <v>87.44</v>
      </c>
      <c r="D566" s="0" t="n">
        <v>86.81</v>
      </c>
      <c r="E566" s="0" t="n">
        <v>86.82</v>
      </c>
      <c r="F566" s="0" t="n">
        <v>1499264</v>
      </c>
    </row>
    <row r="567" customFormat="false" ht="13" hidden="false" customHeight="false" outlineLevel="0" collapsed="false">
      <c r="A567" s="75" t="n">
        <v>42145</v>
      </c>
      <c r="B567" s="0" t="n">
        <v>87.36</v>
      </c>
      <c r="C567" s="0" t="n">
        <v>87.62</v>
      </c>
      <c r="D567" s="0" t="n">
        <v>87.08</v>
      </c>
      <c r="E567" s="0" t="n">
        <v>87.27</v>
      </c>
      <c r="F567" s="0" t="n">
        <v>1517448</v>
      </c>
    </row>
    <row r="568" customFormat="false" ht="13" hidden="false" customHeight="false" outlineLevel="0" collapsed="false">
      <c r="A568" s="75" t="n">
        <v>42144</v>
      </c>
      <c r="B568" s="0" t="n">
        <v>88.06</v>
      </c>
      <c r="C568" s="0" t="n">
        <v>88.06</v>
      </c>
      <c r="D568" s="0" t="n">
        <v>87.42</v>
      </c>
      <c r="E568" s="0" t="n">
        <v>87.43</v>
      </c>
      <c r="F568" s="0" t="n">
        <v>1767733</v>
      </c>
    </row>
    <row r="569" customFormat="false" ht="13" hidden="false" customHeight="false" outlineLevel="0" collapsed="false">
      <c r="A569" s="75" t="n">
        <v>42143</v>
      </c>
      <c r="B569" s="0" t="n">
        <v>87.8</v>
      </c>
      <c r="C569" s="0" t="n">
        <v>88.12</v>
      </c>
      <c r="D569" s="0" t="n">
        <v>87.42</v>
      </c>
      <c r="E569" s="0" t="n">
        <v>87.9</v>
      </c>
      <c r="F569" s="0" t="n">
        <v>1875725</v>
      </c>
    </row>
    <row r="570" customFormat="false" ht="13" hidden="false" customHeight="false" outlineLevel="0" collapsed="false">
      <c r="A570" s="75" t="n">
        <v>42142</v>
      </c>
      <c r="B570" s="0" t="n">
        <v>87.37</v>
      </c>
      <c r="C570" s="0" t="n">
        <v>87.81</v>
      </c>
      <c r="D570" s="0" t="n">
        <v>87.01</v>
      </c>
      <c r="E570" s="0" t="n">
        <v>87.48</v>
      </c>
      <c r="F570" s="0" t="n">
        <v>1593347</v>
      </c>
    </row>
    <row r="571" customFormat="false" ht="13" hidden="false" customHeight="false" outlineLevel="0" collapsed="false">
      <c r="A571" s="75" t="n">
        <v>42139</v>
      </c>
      <c r="B571" s="0" t="n">
        <v>88.25</v>
      </c>
      <c r="C571" s="0" t="n">
        <v>88.4</v>
      </c>
      <c r="D571" s="0" t="n">
        <v>87.51</v>
      </c>
      <c r="E571" s="0" t="n">
        <v>87.77</v>
      </c>
      <c r="F571" s="0" t="n">
        <v>1607075</v>
      </c>
    </row>
    <row r="572" customFormat="false" ht="13" hidden="false" customHeight="false" outlineLevel="0" collapsed="false">
      <c r="A572" s="75" t="n">
        <v>42138</v>
      </c>
      <c r="B572" s="0" t="n">
        <v>86.97</v>
      </c>
      <c r="C572" s="0" t="n">
        <v>88.03</v>
      </c>
      <c r="D572" s="0" t="n">
        <v>86.52</v>
      </c>
      <c r="E572" s="0" t="n">
        <v>87.99</v>
      </c>
      <c r="F572" s="0" t="n">
        <v>1892400</v>
      </c>
    </row>
    <row r="573" customFormat="false" ht="13" hidden="false" customHeight="false" outlineLevel="0" collapsed="false">
      <c r="A573" s="75" t="n">
        <v>42137</v>
      </c>
      <c r="B573" s="0" t="n">
        <v>86.65</v>
      </c>
      <c r="C573" s="0" t="n">
        <v>87.26</v>
      </c>
      <c r="D573" s="0" t="n">
        <v>86.2</v>
      </c>
      <c r="E573" s="0" t="n">
        <v>86.31</v>
      </c>
      <c r="F573" s="0" t="n">
        <v>1951042</v>
      </c>
    </row>
    <row r="574" customFormat="false" ht="13" hidden="false" customHeight="false" outlineLevel="0" collapsed="false">
      <c r="A574" s="75" t="n">
        <v>42136</v>
      </c>
      <c r="B574" s="0" t="n">
        <v>86.84</v>
      </c>
      <c r="C574" s="0" t="n">
        <v>87.2</v>
      </c>
      <c r="D574" s="0" t="n">
        <v>85.85</v>
      </c>
      <c r="E574" s="0" t="n">
        <v>86.76</v>
      </c>
      <c r="F574" s="0" t="n">
        <v>1549814</v>
      </c>
    </row>
    <row r="575" customFormat="false" ht="13" hidden="false" customHeight="false" outlineLevel="0" collapsed="false">
      <c r="A575" s="75" t="n">
        <v>42135</v>
      </c>
      <c r="B575" s="0" t="n">
        <v>87.28</v>
      </c>
      <c r="C575" s="0" t="n">
        <v>87.72</v>
      </c>
      <c r="D575" s="0" t="n">
        <v>87.06</v>
      </c>
      <c r="E575" s="0" t="n">
        <v>87.21</v>
      </c>
      <c r="F575" s="0" t="n">
        <v>1701327</v>
      </c>
    </row>
    <row r="576" customFormat="false" ht="13" hidden="false" customHeight="false" outlineLevel="0" collapsed="false">
      <c r="A576" s="75" t="n">
        <v>42132</v>
      </c>
      <c r="B576" s="0" t="n">
        <v>86.82</v>
      </c>
      <c r="C576" s="0" t="n">
        <v>87.81</v>
      </c>
      <c r="D576" s="0" t="n">
        <v>86.77</v>
      </c>
      <c r="E576" s="0" t="n">
        <v>87.35</v>
      </c>
      <c r="F576" s="0" t="n">
        <v>1465071</v>
      </c>
    </row>
    <row r="577" customFormat="false" ht="13" hidden="false" customHeight="false" outlineLevel="0" collapsed="false">
      <c r="A577" s="75" t="n">
        <v>42131</v>
      </c>
      <c r="B577" s="0" t="n">
        <v>85.62</v>
      </c>
      <c r="C577" s="0" t="n">
        <v>86.59</v>
      </c>
      <c r="D577" s="0" t="n">
        <v>84.98</v>
      </c>
      <c r="E577" s="0" t="n">
        <v>86.3</v>
      </c>
      <c r="F577" s="0" t="n">
        <v>1656908</v>
      </c>
    </row>
    <row r="578" customFormat="false" ht="13" hidden="false" customHeight="false" outlineLevel="0" collapsed="false">
      <c r="A578" s="75" t="n">
        <v>42130</v>
      </c>
      <c r="B578" s="0" t="n">
        <v>85.72</v>
      </c>
      <c r="C578" s="0" t="n">
        <v>86.17</v>
      </c>
      <c r="D578" s="0" t="n">
        <v>84.79</v>
      </c>
      <c r="E578" s="0" t="n">
        <v>85.41</v>
      </c>
      <c r="F578" s="0" t="n">
        <v>1610354</v>
      </c>
    </row>
    <row r="579" customFormat="false" ht="13" hidden="false" customHeight="false" outlineLevel="0" collapsed="false">
      <c r="A579" s="75" t="n">
        <v>42129</v>
      </c>
      <c r="B579" s="0" t="n">
        <v>86.56</v>
      </c>
      <c r="C579" s="0" t="n">
        <v>86.56</v>
      </c>
      <c r="D579" s="0" t="n">
        <v>85.15</v>
      </c>
      <c r="E579" s="0" t="n">
        <v>85.61</v>
      </c>
      <c r="F579" s="0" t="n">
        <v>1534377</v>
      </c>
    </row>
    <row r="580" customFormat="false" ht="13" hidden="false" customHeight="false" outlineLevel="0" collapsed="false">
      <c r="A580" s="75" t="n">
        <v>42128</v>
      </c>
      <c r="B580" s="0" t="n">
        <v>86.46</v>
      </c>
      <c r="C580" s="0" t="n">
        <v>86.99</v>
      </c>
      <c r="D580" s="0" t="n">
        <v>86.12</v>
      </c>
      <c r="E580" s="0" t="n">
        <v>86.5</v>
      </c>
      <c r="F580" s="0" t="n">
        <v>1992482</v>
      </c>
    </row>
    <row r="581" customFormat="false" ht="13" hidden="false" customHeight="false" outlineLevel="0" collapsed="false">
      <c r="A581" s="75" t="n">
        <v>42125</v>
      </c>
      <c r="B581" s="0" t="n">
        <v>84.53</v>
      </c>
      <c r="C581" s="0" t="n">
        <v>86.28</v>
      </c>
      <c r="D581" s="0" t="n">
        <v>84.52</v>
      </c>
      <c r="E581" s="0" t="n">
        <v>86.03</v>
      </c>
      <c r="F581" s="0" t="n">
        <v>2086031</v>
      </c>
    </row>
    <row r="582" customFormat="false" ht="13" hidden="false" customHeight="false" outlineLevel="0" collapsed="false">
      <c r="A582" s="75" t="n">
        <v>42124</v>
      </c>
      <c r="B582" s="0" t="n">
        <v>85.22</v>
      </c>
      <c r="C582" s="0" t="n">
        <v>86</v>
      </c>
      <c r="D582" s="0" t="n">
        <v>84.32</v>
      </c>
      <c r="E582" s="0" t="n">
        <v>84.54</v>
      </c>
      <c r="F582" s="0" t="n">
        <v>2194397</v>
      </c>
    </row>
    <row r="583" customFormat="false" ht="13" hidden="false" customHeight="false" outlineLevel="0" collapsed="false">
      <c r="A583" s="75" t="n">
        <v>42123</v>
      </c>
      <c r="B583" s="0" t="n">
        <v>85.08</v>
      </c>
      <c r="C583" s="0" t="n">
        <v>85.94</v>
      </c>
      <c r="D583" s="0" t="n">
        <v>84.76</v>
      </c>
      <c r="E583" s="0" t="n">
        <v>85.39</v>
      </c>
      <c r="F583" s="0" t="n">
        <v>1914618</v>
      </c>
    </row>
    <row r="584" customFormat="false" ht="13" hidden="false" customHeight="false" outlineLevel="0" collapsed="false">
      <c r="A584" s="75" t="n">
        <v>42122</v>
      </c>
      <c r="B584" s="0" t="n">
        <v>84.8</v>
      </c>
      <c r="C584" s="0" t="n">
        <v>85.64</v>
      </c>
      <c r="D584" s="0" t="n">
        <v>84.37</v>
      </c>
      <c r="E584" s="0" t="n">
        <v>85.61</v>
      </c>
      <c r="F584" s="0" t="n">
        <v>1639374</v>
      </c>
    </row>
    <row r="585" customFormat="false" ht="13" hidden="false" customHeight="false" outlineLevel="0" collapsed="false">
      <c r="A585" s="75" t="n">
        <v>42121</v>
      </c>
      <c r="B585" s="0" t="n">
        <v>85.42</v>
      </c>
      <c r="C585" s="0" t="n">
        <v>85.46</v>
      </c>
      <c r="D585" s="0" t="n">
        <v>84.52</v>
      </c>
      <c r="E585" s="0" t="n">
        <v>84.7</v>
      </c>
      <c r="F585" s="0" t="n">
        <v>1466950</v>
      </c>
    </row>
    <row r="586" customFormat="false" ht="13" hidden="false" customHeight="false" outlineLevel="0" collapsed="false">
      <c r="A586" s="75" t="n">
        <v>42118</v>
      </c>
      <c r="B586" s="0" t="n">
        <v>85.65</v>
      </c>
      <c r="C586" s="0" t="n">
        <v>85.65</v>
      </c>
      <c r="D586" s="0" t="n">
        <v>84.32</v>
      </c>
      <c r="E586" s="0" t="n">
        <v>85</v>
      </c>
      <c r="F586" s="0" t="n">
        <v>1187070</v>
      </c>
    </row>
    <row r="587" customFormat="false" ht="13" hidden="false" customHeight="false" outlineLevel="0" collapsed="false">
      <c r="A587" s="75" t="n">
        <v>42117</v>
      </c>
      <c r="B587" s="0" t="n">
        <v>85.12</v>
      </c>
      <c r="C587" s="0" t="n">
        <v>86.1</v>
      </c>
      <c r="D587" s="0" t="n">
        <v>85.02</v>
      </c>
      <c r="E587" s="0" t="n">
        <v>85.76</v>
      </c>
      <c r="F587" s="0" t="n">
        <v>1000080</v>
      </c>
    </row>
    <row r="588" customFormat="false" ht="13" hidden="false" customHeight="false" outlineLevel="0" collapsed="false">
      <c r="A588" s="75" t="n">
        <v>42116</v>
      </c>
      <c r="B588" s="0" t="n">
        <v>85.14</v>
      </c>
      <c r="C588" s="0" t="n">
        <v>85.49</v>
      </c>
      <c r="D588" s="0" t="n">
        <v>84.61</v>
      </c>
      <c r="E588" s="0" t="n">
        <v>85.31</v>
      </c>
      <c r="F588" s="0" t="n">
        <v>993563</v>
      </c>
    </row>
    <row r="589" customFormat="false" ht="13" hidden="false" customHeight="false" outlineLevel="0" collapsed="false">
      <c r="A589" s="75" t="n">
        <v>42115</v>
      </c>
      <c r="B589" s="0" t="n">
        <v>85.16</v>
      </c>
      <c r="C589" s="0" t="n">
        <v>86.12</v>
      </c>
      <c r="D589" s="0" t="n">
        <v>84.8</v>
      </c>
      <c r="E589" s="0" t="n">
        <v>85.1</v>
      </c>
      <c r="F589" s="0" t="n">
        <v>1552471</v>
      </c>
    </row>
    <row r="590" customFormat="false" ht="13" hidden="false" customHeight="false" outlineLevel="0" collapsed="false">
      <c r="A590" s="75" t="n">
        <v>42114</v>
      </c>
      <c r="B590" s="0" t="n">
        <v>83.84</v>
      </c>
      <c r="C590" s="0" t="n">
        <v>84.9</v>
      </c>
      <c r="D590" s="0" t="n">
        <v>83.6</v>
      </c>
      <c r="E590" s="0" t="n">
        <v>84.8</v>
      </c>
      <c r="F590" s="0" t="n">
        <v>1412630</v>
      </c>
    </row>
    <row r="591" customFormat="false" ht="13" hidden="false" customHeight="false" outlineLevel="0" collapsed="false">
      <c r="A591" s="75" t="n">
        <v>42111</v>
      </c>
      <c r="B591" s="0" t="n">
        <v>84.64</v>
      </c>
      <c r="C591" s="0" t="n">
        <v>85.01</v>
      </c>
      <c r="D591" s="0" t="n">
        <v>83.3</v>
      </c>
      <c r="E591" s="0" t="n">
        <v>83.53</v>
      </c>
      <c r="F591" s="0" t="n">
        <v>1965598</v>
      </c>
    </row>
    <row r="592" customFormat="false" ht="13" hidden="false" customHeight="false" outlineLevel="0" collapsed="false">
      <c r="A592" s="75" t="n">
        <v>42110</v>
      </c>
      <c r="B592" s="0" t="n">
        <v>85.56</v>
      </c>
      <c r="C592" s="0" t="n">
        <v>85.75</v>
      </c>
      <c r="D592" s="0" t="n">
        <v>85.25</v>
      </c>
      <c r="E592" s="0" t="n">
        <v>85.38</v>
      </c>
      <c r="F592" s="0" t="n">
        <v>1463359</v>
      </c>
    </row>
    <row r="593" customFormat="false" ht="13" hidden="false" customHeight="false" outlineLevel="0" collapsed="false">
      <c r="A593" s="75" t="n">
        <v>42109</v>
      </c>
      <c r="B593" s="0" t="n">
        <v>85.9</v>
      </c>
      <c r="C593" s="0" t="n">
        <v>86.08</v>
      </c>
      <c r="D593" s="0" t="n">
        <v>85.6</v>
      </c>
      <c r="E593" s="0" t="n">
        <v>85.76</v>
      </c>
      <c r="F593" s="0" t="n">
        <v>1481227</v>
      </c>
    </row>
    <row r="594" customFormat="false" ht="13" hidden="false" customHeight="false" outlineLevel="0" collapsed="false">
      <c r="A594" s="75" t="n">
        <v>42108</v>
      </c>
      <c r="B594" s="0" t="n">
        <v>85.74</v>
      </c>
      <c r="C594" s="0" t="n">
        <v>86.14</v>
      </c>
      <c r="D594" s="0" t="n">
        <v>85.2</v>
      </c>
      <c r="E594" s="0" t="n">
        <v>85.62</v>
      </c>
      <c r="F594" s="0" t="n">
        <v>1366759</v>
      </c>
    </row>
    <row r="595" customFormat="false" ht="13" hidden="false" customHeight="false" outlineLevel="0" collapsed="false">
      <c r="A595" s="75" t="n">
        <v>42107</v>
      </c>
      <c r="B595" s="0" t="n">
        <v>86.12</v>
      </c>
      <c r="C595" s="0" t="n">
        <v>86.7</v>
      </c>
      <c r="D595" s="0" t="n">
        <v>85.76</v>
      </c>
      <c r="E595" s="0" t="n">
        <v>85.92</v>
      </c>
      <c r="F595" s="0" t="n">
        <v>1331739</v>
      </c>
    </row>
    <row r="596" customFormat="false" ht="13" hidden="false" customHeight="false" outlineLevel="0" collapsed="false">
      <c r="A596" s="75" t="n">
        <v>42104</v>
      </c>
      <c r="B596" s="0" t="n">
        <v>86.76</v>
      </c>
      <c r="C596" s="0" t="n">
        <v>86.79</v>
      </c>
      <c r="D596" s="0" t="n">
        <v>86.16</v>
      </c>
      <c r="E596" s="0" t="n">
        <v>86.34</v>
      </c>
      <c r="F596" s="0" t="n">
        <v>1857474</v>
      </c>
    </row>
    <row r="597" customFormat="false" ht="13" hidden="false" customHeight="false" outlineLevel="0" collapsed="false">
      <c r="A597" s="75" t="n">
        <v>42103</v>
      </c>
      <c r="B597" s="0" t="n">
        <v>86.45</v>
      </c>
      <c r="C597" s="0" t="n">
        <v>86.74</v>
      </c>
      <c r="D597" s="0" t="n">
        <v>85.67</v>
      </c>
      <c r="E597" s="0" t="n">
        <v>86.6</v>
      </c>
      <c r="F597" s="0" t="n">
        <v>1155351</v>
      </c>
    </row>
    <row r="598" customFormat="false" ht="13" hidden="false" customHeight="false" outlineLevel="0" collapsed="false">
      <c r="A598" s="75" t="n">
        <v>42102</v>
      </c>
      <c r="B598" s="0" t="n">
        <v>85.69</v>
      </c>
      <c r="C598" s="0" t="n">
        <v>86.7</v>
      </c>
      <c r="D598" s="0" t="n">
        <v>85.53</v>
      </c>
      <c r="E598" s="0" t="n">
        <v>86.57</v>
      </c>
      <c r="F598" s="0" t="n">
        <v>1328525</v>
      </c>
    </row>
    <row r="599" customFormat="false" ht="13" hidden="false" customHeight="false" outlineLevel="0" collapsed="false">
      <c r="A599" s="75" t="n">
        <v>42101</v>
      </c>
      <c r="B599" s="0" t="n">
        <v>86.23</v>
      </c>
      <c r="C599" s="0" t="n">
        <v>86.63</v>
      </c>
      <c r="D599" s="0" t="n">
        <v>85.82</v>
      </c>
      <c r="E599" s="0" t="n">
        <v>85.86</v>
      </c>
      <c r="F599" s="0" t="n">
        <v>1039589</v>
      </c>
    </row>
    <row r="600" customFormat="false" ht="13" hidden="false" customHeight="false" outlineLevel="0" collapsed="false">
      <c r="A600" s="75" t="n">
        <v>42100</v>
      </c>
      <c r="B600" s="0" t="n">
        <v>85.66</v>
      </c>
      <c r="C600" s="0" t="n">
        <v>86.66</v>
      </c>
      <c r="D600" s="0" t="n">
        <v>85.42</v>
      </c>
      <c r="E600" s="0" t="n">
        <v>86.25</v>
      </c>
      <c r="F600" s="0" t="n">
        <v>1449702</v>
      </c>
    </row>
    <row r="601" customFormat="false" ht="13" hidden="false" customHeight="false" outlineLevel="0" collapsed="false">
      <c r="A601" s="75" t="n">
        <v>42096</v>
      </c>
      <c r="B601" s="0" t="n">
        <v>85.85</v>
      </c>
      <c r="C601" s="0" t="n">
        <v>86.58</v>
      </c>
      <c r="D601" s="0" t="n">
        <v>85.47</v>
      </c>
      <c r="E601" s="0" t="n">
        <v>85.92</v>
      </c>
      <c r="F601" s="0" t="n">
        <v>1699873</v>
      </c>
    </row>
    <row r="602" customFormat="false" ht="13" hidden="false" customHeight="false" outlineLevel="0" collapsed="false">
      <c r="A602" s="75" t="n">
        <v>42095</v>
      </c>
      <c r="B602" s="0" t="n">
        <v>85.73</v>
      </c>
      <c r="C602" s="0" t="n">
        <v>85.73</v>
      </c>
      <c r="D602" s="0" t="n">
        <v>84.33</v>
      </c>
      <c r="E602" s="0" t="n">
        <v>85.26</v>
      </c>
      <c r="F602" s="0" t="n">
        <v>1502882</v>
      </c>
    </row>
    <row r="603" customFormat="false" ht="13" hidden="false" customHeight="false" outlineLevel="0" collapsed="false">
      <c r="A603" s="75" t="n">
        <v>42094</v>
      </c>
      <c r="B603" s="0" t="n">
        <v>85.35</v>
      </c>
      <c r="C603" s="0" t="n">
        <v>86.34</v>
      </c>
      <c r="D603" s="0" t="n">
        <v>85.18</v>
      </c>
      <c r="E603" s="0" t="n">
        <v>85.64</v>
      </c>
      <c r="F603" s="0" t="n">
        <v>1682183</v>
      </c>
    </row>
    <row r="604" customFormat="false" ht="13" hidden="false" customHeight="false" outlineLevel="0" collapsed="false">
      <c r="A604" s="75" t="n">
        <v>42093</v>
      </c>
      <c r="B604" s="0" t="n">
        <v>84.96</v>
      </c>
      <c r="C604" s="0" t="n">
        <v>86.17</v>
      </c>
      <c r="D604" s="0" t="n">
        <v>84.92</v>
      </c>
      <c r="E604" s="0" t="n">
        <v>85.89</v>
      </c>
      <c r="F604" s="0" t="n">
        <v>1139776</v>
      </c>
    </row>
    <row r="605" customFormat="false" ht="13" hidden="false" customHeight="false" outlineLevel="0" collapsed="false">
      <c r="A605" s="75" t="n">
        <v>42090</v>
      </c>
      <c r="B605" s="0" t="n">
        <v>84.34</v>
      </c>
      <c r="C605" s="0" t="n">
        <v>84.91</v>
      </c>
      <c r="D605" s="0" t="n">
        <v>84.2</v>
      </c>
      <c r="E605" s="0" t="n">
        <v>84.63</v>
      </c>
      <c r="F605" s="0" t="n">
        <v>1424992</v>
      </c>
    </row>
    <row r="606" customFormat="false" ht="13" hidden="false" customHeight="false" outlineLevel="0" collapsed="false">
      <c r="A606" s="75" t="n">
        <v>42089</v>
      </c>
      <c r="B606" s="0" t="n">
        <v>84.26</v>
      </c>
      <c r="C606" s="0" t="n">
        <v>84.77</v>
      </c>
      <c r="D606" s="0" t="n">
        <v>83.91</v>
      </c>
      <c r="E606" s="0" t="n">
        <v>84.41</v>
      </c>
      <c r="F606" s="0" t="n">
        <v>1599903</v>
      </c>
    </row>
    <row r="607" customFormat="false" ht="13" hidden="false" customHeight="false" outlineLevel="0" collapsed="false">
      <c r="A607" s="75" t="n">
        <v>42088</v>
      </c>
      <c r="B607" s="0" t="n">
        <v>87.13</v>
      </c>
      <c r="C607" s="0" t="n">
        <v>87.16</v>
      </c>
      <c r="D607" s="0" t="n">
        <v>84.74</v>
      </c>
      <c r="E607" s="0" t="n">
        <v>84.74</v>
      </c>
      <c r="F607" s="0" t="n">
        <v>1707068</v>
      </c>
    </row>
    <row r="608" customFormat="false" ht="13" hidden="false" customHeight="false" outlineLevel="0" collapsed="false">
      <c r="A608" s="75" t="n">
        <v>42087</v>
      </c>
      <c r="B608" s="0" t="n">
        <v>87.15</v>
      </c>
      <c r="C608" s="0" t="n">
        <v>87.6</v>
      </c>
      <c r="D608" s="0" t="n">
        <v>86.96</v>
      </c>
      <c r="E608" s="0" t="n">
        <v>86.96</v>
      </c>
      <c r="F608" s="0" t="n">
        <v>1167837</v>
      </c>
    </row>
    <row r="609" customFormat="false" ht="13" hidden="false" customHeight="false" outlineLevel="0" collapsed="false">
      <c r="A609" s="75" t="n">
        <v>42086</v>
      </c>
      <c r="B609" s="0" t="n">
        <v>88.02</v>
      </c>
      <c r="C609" s="0" t="n">
        <v>88.02</v>
      </c>
      <c r="D609" s="0" t="n">
        <v>87.29</v>
      </c>
      <c r="E609" s="0" t="n">
        <v>87.3</v>
      </c>
      <c r="F609" s="0" t="n">
        <v>1593071</v>
      </c>
    </row>
    <row r="610" customFormat="false" ht="13" hidden="false" customHeight="false" outlineLevel="0" collapsed="false">
      <c r="A610" s="75" t="n">
        <v>42083</v>
      </c>
      <c r="B610" s="0" t="n">
        <v>87.8</v>
      </c>
      <c r="C610" s="0" t="n">
        <v>88</v>
      </c>
      <c r="D610" s="0" t="n">
        <v>87.48</v>
      </c>
      <c r="E610" s="0" t="n">
        <v>87.77</v>
      </c>
      <c r="F610" s="0" t="n">
        <v>4119092</v>
      </c>
    </row>
    <row r="611" customFormat="false" ht="13" hidden="false" customHeight="false" outlineLevel="0" collapsed="false">
      <c r="A611" s="75" t="n">
        <v>42082</v>
      </c>
      <c r="B611" s="0" t="n">
        <v>87.38</v>
      </c>
      <c r="C611" s="0" t="n">
        <v>87.79</v>
      </c>
      <c r="D611" s="0" t="n">
        <v>87.27</v>
      </c>
      <c r="E611" s="0" t="n">
        <v>87.37</v>
      </c>
      <c r="F611" s="0" t="n">
        <v>2143890</v>
      </c>
    </row>
    <row r="612" customFormat="false" ht="13" hidden="false" customHeight="false" outlineLevel="0" collapsed="false">
      <c r="A612" s="75" t="n">
        <v>42081</v>
      </c>
      <c r="B612" s="0" t="n">
        <v>86.63</v>
      </c>
      <c r="C612" s="0" t="n">
        <v>87.76</v>
      </c>
      <c r="D612" s="0" t="n">
        <v>85.56</v>
      </c>
      <c r="E612" s="0" t="n">
        <v>87.35</v>
      </c>
      <c r="F612" s="0" t="n">
        <v>1928036</v>
      </c>
    </row>
    <row r="613" customFormat="false" ht="13" hidden="false" customHeight="false" outlineLevel="0" collapsed="false">
      <c r="A613" s="75" t="n">
        <v>42080</v>
      </c>
      <c r="B613" s="0" t="n">
        <v>86.91</v>
      </c>
      <c r="C613" s="0" t="n">
        <v>87.32</v>
      </c>
      <c r="D613" s="0" t="n">
        <v>86.56</v>
      </c>
      <c r="E613" s="0" t="n">
        <v>86.64</v>
      </c>
      <c r="F613" s="0" t="n">
        <v>1986173</v>
      </c>
    </row>
    <row r="614" customFormat="false" ht="13" hidden="false" customHeight="false" outlineLevel="0" collapsed="false">
      <c r="A614" s="75" t="n">
        <v>42079</v>
      </c>
      <c r="B614" s="0" t="n">
        <v>86.52</v>
      </c>
      <c r="C614" s="0" t="n">
        <v>87.53</v>
      </c>
      <c r="D614" s="0" t="n">
        <v>86.2</v>
      </c>
      <c r="E614" s="0" t="n">
        <v>87.35</v>
      </c>
      <c r="F614" s="0" t="n">
        <v>1663763</v>
      </c>
    </row>
    <row r="615" customFormat="false" ht="13" hidden="false" customHeight="false" outlineLevel="0" collapsed="false">
      <c r="A615" s="75" t="n">
        <v>42076</v>
      </c>
      <c r="B615" s="0" t="n">
        <v>86.09</v>
      </c>
      <c r="C615" s="0" t="n">
        <v>86.47</v>
      </c>
      <c r="D615" s="0" t="n">
        <v>85.32</v>
      </c>
      <c r="E615" s="0" t="n">
        <v>85.88</v>
      </c>
      <c r="F615" s="0" t="n">
        <v>1650621</v>
      </c>
    </row>
    <row r="616" customFormat="false" ht="13" hidden="false" customHeight="false" outlineLevel="0" collapsed="false">
      <c r="A616" s="75" t="n">
        <v>42075</v>
      </c>
      <c r="B616" s="0" t="n">
        <v>85.41</v>
      </c>
      <c r="C616" s="0" t="n">
        <v>86.49</v>
      </c>
      <c r="D616" s="0" t="n">
        <v>85.12</v>
      </c>
      <c r="E616" s="0" t="n">
        <v>86.39</v>
      </c>
      <c r="F616" s="0" t="n">
        <v>1190710</v>
      </c>
    </row>
    <row r="617" customFormat="false" ht="13" hidden="false" customHeight="false" outlineLevel="0" collapsed="false">
      <c r="A617" s="75" t="n">
        <v>42074</v>
      </c>
      <c r="B617" s="0" t="n">
        <v>84.99</v>
      </c>
      <c r="C617" s="0" t="n">
        <v>85.44</v>
      </c>
      <c r="D617" s="0" t="n">
        <v>84.64</v>
      </c>
      <c r="E617" s="0" t="n">
        <v>84.98</v>
      </c>
      <c r="F617" s="0" t="n">
        <v>1721823</v>
      </c>
    </row>
    <row r="618" customFormat="false" ht="13" hidden="false" customHeight="false" outlineLevel="0" collapsed="false">
      <c r="A618" s="75" t="n">
        <v>42073</v>
      </c>
      <c r="B618" s="0" t="n">
        <v>86.06</v>
      </c>
      <c r="C618" s="0" t="n">
        <v>86.31</v>
      </c>
      <c r="D618" s="0" t="n">
        <v>85.15</v>
      </c>
      <c r="E618" s="0" t="n">
        <v>85.15</v>
      </c>
      <c r="F618" s="0" t="n">
        <v>1915348</v>
      </c>
    </row>
    <row r="619" customFormat="false" ht="13" hidden="false" customHeight="false" outlineLevel="0" collapsed="false">
      <c r="A619" s="75" t="n">
        <v>42072</v>
      </c>
      <c r="B619" s="0" t="n">
        <v>86.4</v>
      </c>
      <c r="C619" s="0" t="n">
        <v>87</v>
      </c>
      <c r="D619" s="0" t="n">
        <v>85.86</v>
      </c>
      <c r="E619" s="0" t="n">
        <v>86.84</v>
      </c>
      <c r="F619" s="0" t="n">
        <v>1481848</v>
      </c>
    </row>
    <row r="620" customFormat="false" ht="13" hidden="false" customHeight="false" outlineLevel="0" collapsed="false">
      <c r="A620" s="75" t="n">
        <v>42069</v>
      </c>
      <c r="B620" s="0" t="n">
        <v>86.33</v>
      </c>
      <c r="C620" s="0" t="n">
        <v>86.97</v>
      </c>
      <c r="D620" s="0" t="n">
        <v>85.84</v>
      </c>
      <c r="E620" s="0" t="n">
        <v>86</v>
      </c>
      <c r="F620" s="0" t="n">
        <v>2010986</v>
      </c>
    </row>
    <row r="621" customFormat="false" ht="13" hidden="false" customHeight="false" outlineLevel="0" collapsed="false">
      <c r="A621" s="75" t="n">
        <v>42068</v>
      </c>
      <c r="B621" s="0" t="n">
        <v>86.59</v>
      </c>
      <c r="C621" s="0" t="n">
        <v>86.91</v>
      </c>
      <c r="D621" s="0" t="n">
        <v>86.26</v>
      </c>
      <c r="E621" s="0" t="n">
        <v>86.75</v>
      </c>
      <c r="F621" s="0" t="n">
        <v>2728568</v>
      </c>
    </row>
    <row r="622" customFormat="false" ht="13" hidden="false" customHeight="false" outlineLevel="0" collapsed="false">
      <c r="A622" s="75" t="n">
        <v>42067</v>
      </c>
      <c r="B622" s="0" t="n">
        <v>88.25</v>
      </c>
      <c r="C622" s="0" t="n">
        <v>88.3</v>
      </c>
      <c r="D622" s="0" t="n">
        <v>86.52</v>
      </c>
      <c r="E622" s="0" t="n">
        <v>86.58</v>
      </c>
      <c r="F622" s="0" t="n">
        <v>3306010</v>
      </c>
    </row>
    <row r="623" customFormat="false" ht="13" hidden="false" customHeight="false" outlineLevel="0" collapsed="false">
      <c r="A623" s="75" t="n">
        <v>42066</v>
      </c>
      <c r="B623" s="0" t="n">
        <v>89.55</v>
      </c>
      <c r="C623" s="0" t="n">
        <v>89.99</v>
      </c>
      <c r="D623" s="0" t="n">
        <v>88.33</v>
      </c>
      <c r="E623" s="0" t="n">
        <v>88.7</v>
      </c>
      <c r="F623" s="0" t="n">
        <v>3012171</v>
      </c>
    </row>
    <row r="624" customFormat="false" ht="13" hidden="false" customHeight="false" outlineLevel="0" collapsed="false">
      <c r="A624" s="75" t="n">
        <v>42065</v>
      </c>
      <c r="B624" s="0" t="n">
        <v>88.88</v>
      </c>
      <c r="C624" s="0" t="n">
        <v>90.23</v>
      </c>
      <c r="D624" s="0" t="n">
        <v>88.58</v>
      </c>
      <c r="E624" s="0" t="n">
        <v>90.18</v>
      </c>
      <c r="F624" s="0" t="n">
        <v>1771365</v>
      </c>
    </row>
    <row r="625" customFormat="false" ht="13" hidden="false" customHeight="false" outlineLevel="0" collapsed="false">
      <c r="A625" s="75" t="n">
        <v>42062</v>
      </c>
      <c r="B625" s="0" t="n">
        <v>88.85</v>
      </c>
      <c r="C625" s="0" t="n">
        <v>89.44</v>
      </c>
      <c r="D625" s="0" t="n">
        <v>88.45</v>
      </c>
      <c r="E625" s="0" t="n">
        <v>88.84</v>
      </c>
      <c r="F625" s="0" t="n">
        <v>1815944</v>
      </c>
    </row>
    <row r="626" customFormat="false" ht="13" hidden="false" customHeight="false" outlineLevel="0" collapsed="false">
      <c r="A626" s="75" t="n">
        <v>42061</v>
      </c>
      <c r="B626" s="0" t="n">
        <v>89.19</v>
      </c>
      <c r="C626" s="0" t="n">
        <v>89.25</v>
      </c>
      <c r="D626" s="0" t="n">
        <v>88.61</v>
      </c>
      <c r="E626" s="0" t="n">
        <v>88.84</v>
      </c>
      <c r="F626" s="0" t="n">
        <v>1426287</v>
      </c>
    </row>
    <row r="627" customFormat="false" ht="13" hidden="false" customHeight="false" outlineLevel="0" collapsed="false">
      <c r="A627" s="75" t="n">
        <v>42060</v>
      </c>
      <c r="B627" s="0" t="n">
        <v>89.33</v>
      </c>
      <c r="C627" s="0" t="n">
        <v>89.7</v>
      </c>
      <c r="D627" s="0" t="n">
        <v>88.79</v>
      </c>
      <c r="E627" s="0" t="n">
        <v>89.07</v>
      </c>
      <c r="F627" s="0" t="n">
        <v>1617915</v>
      </c>
    </row>
    <row r="628" customFormat="false" ht="13" hidden="false" customHeight="false" outlineLevel="0" collapsed="false">
      <c r="A628" s="75" t="n">
        <v>42059</v>
      </c>
      <c r="B628" s="0" t="n">
        <v>89.17</v>
      </c>
      <c r="C628" s="0" t="n">
        <v>89.38</v>
      </c>
      <c r="D628" s="0" t="n">
        <v>88.51</v>
      </c>
      <c r="E628" s="0" t="n">
        <v>89.26</v>
      </c>
      <c r="F628" s="0" t="n">
        <v>1418717</v>
      </c>
    </row>
    <row r="629" customFormat="false" ht="13" hidden="false" customHeight="false" outlineLevel="0" collapsed="false">
      <c r="A629" s="75" t="n">
        <v>42058</v>
      </c>
      <c r="B629" s="0" t="n">
        <v>88.73</v>
      </c>
      <c r="C629" s="0" t="n">
        <v>89.24</v>
      </c>
      <c r="D629" s="0" t="n">
        <v>88.23</v>
      </c>
      <c r="E629" s="0" t="n">
        <v>89.17</v>
      </c>
      <c r="F629" s="0" t="n">
        <v>1801431</v>
      </c>
    </row>
    <row r="630" customFormat="false" ht="13" hidden="false" customHeight="false" outlineLevel="0" collapsed="false">
      <c r="A630" s="75" t="n">
        <v>42055</v>
      </c>
      <c r="B630" s="0" t="n">
        <v>87.81</v>
      </c>
      <c r="C630" s="0" t="n">
        <v>88.75</v>
      </c>
      <c r="D630" s="0" t="n">
        <v>87.04</v>
      </c>
      <c r="E630" s="0" t="n">
        <v>88.68</v>
      </c>
      <c r="F630" s="0" t="n">
        <v>2010949</v>
      </c>
    </row>
    <row r="631" customFormat="false" ht="13" hidden="false" customHeight="false" outlineLevel="0" collapsed="false">
      <c r="A631" s="75" t="n">
        <v>42054</v>
      </c>
      <c r="B631" s="0" t="n">
        <v>87.61</v>
      </c>
      <c r="C631" s="0" t="n">
        <v>87.83</v>
      </c>
      <c r="D631" s="0" t="n">
        <v>86.86</v>
      </c>
      <c r="E631" s="0" t="n">
        <v>87.73</v>
      </c>
      <c r="F631" s="0" t="n">
        <v>1568519</v>
      </c>
    </row>
    <row r="632" customFormat="false" ht="13" hidden="false" customHeight="false" outlineLevel="0" collapsed="false">
      <c r="A632" s="75" t="n">
        <v>42053</v>
      </c>
      <c r="B632" s="0" t="n">
        <v>86.6</v>
      </c>
      <c r="C632" s="0" t="n">
        <v>87.73</v>
      </c>
      <c r="D632" s="0" t="n">
        <v>86.6</v>
      </c>
      <c r="E632" s="0" t="n">
        <v>87.59</v>
      </c>
      <c r="F632" s="0" t="n">
        <v>1764197</v>
      </c>
    </row>
    <row r="633" customFormat="false" ht="13" hidden="false" customHeight="false" outlineLevel="0" collapsed="false">
      <c r="A633" s="75" t="n">
        <v>42052</v>
      </c>
      <c r="B633" s="0" t="n">
        <v>87.76</v>
      </c>
      <c r="C633" s="0" t="n">
        <v>88.07</v>
      </c>
      <c r="D633" s="0" t="n">
        <v>86.54</v>
      </c>
      <c r="E633" s="0" t="n">
        <v>87.11</v>
      </c>
      <c r="F633" s="0" t="n">
        <v>3990945</v>
      </c>
    </row>
    <row r="634" customFormat="false" ht="13" hidden="false" customHeight="false" outlineLevel="0" collapsed="false">
      <c r="A634" s="75" t="n">
        <v>42048</v>
      </c>
      <c r="B634" s="0" t="n">
        <v>87.95</v>
      </c>
      <c r="C634" s="0" t="n">
        <v>88.75</v>
      </c>
      <c r="D634" s="0" t="n">
        <v>87.78</v>
      </c>
      <c r="E634" s="0" t="n">
        <v>88.75</v>
      </c>
      <c r="F634" s="0" t="n">
        <v>1936987</v>
      </c>
    </row>
    <row r="635" customFormat="false" ht="13" hidden="false" customHeight="false" outlineLevel="0" collapsed="false">
      <c r="A635" s="75" t="n">
        <v>42047</v>
      </c>
      <c r="B635" s="0" t="n">
        <v>87.2</v>
      </c>
      <c r="C635" s="0" t="n">
        <v>87.79</v>
      </c>
      <c r="D635" s="0" t="n">
        <v>86.98</v>
      </c>
      <c r="E635" s="0" t="n">
        <v>87.74</v>
      </c>
      <c r="F635" s="0" t="n">
        <v>1872978</v>
      </c>
    </row>
    <row r="636" customFormat="false" ht="13" hidden="false" customHeight="false" outlineLevel="0" collapsed="false">
      <c r="A636" s="75" t="n">
        <v>42046</v>
      </c>
      <c r="B636" s="0" t="n">
        <v>86.71</v>
      </c>
      <c r="C636" s="0" t="n">
        <v>87.23</v>
      </c>
      <c r="D636" s="0" t="n">
        <v>86.3</v>
      </c>
      <c r="E636" s="0" t="n">
        <v>86.82</v>
      </c>
      <c r="F636" s="0" t="n">
        <v>1816225</v>
      </c>
    </row>
    <row r="637" customFormat="false" ht="13" hidden="false" customHeight="false" outlineLevel="0" collapsed="false">
      <c r="A637" s="75" t="n">
        <v>42045</v>
      </c>
      <c r="B637" s="0" t="n">
        <v>86.19</v>
      </c>
      <c r="C637" s="0" t="n">
        <v>86.75</v>
      </c>
      <c r="D637" s="0" t="n">
        <v>85.65</v>
      </c>
      <c r="E637" s="0" t="n">
        <v>86.52</v>
      </c>
      <c r="F637" s="0" t="n">
        <v>2552171</v>
      </c>
    </row>
    <row r="638" customFormat="false" ht="13" hidden="false" customHeight="false" outlineLevel="0" collapsed="false">
      <c r="A638" s="75" t="n">
        <v>42044</v>
      </c>
      <c r="B638" s="0" t="n">
        <v>86.01</v>
      </c>
      <c r="C638" s="0" t="n">
        <v>86.49</v>
      </c>
      <c r="D638" s="0" t="n">
        <v>85.74</v>
      </c>
      <c r="E638" s="0" t="n">
        <v>86.01</v>
      </c>
      <c r="F638" s="0" t="n">
        <v>1700893</v>
      </c>
    </row>
    <row r="639" customFormat="false" ht="13" hidden="false" customHeight="false" outlineLevel="0" collapsed="false">
      <c r="A639" s="75" t="n">
        <v>42041</v>
      </c>
      <c r="B639" s="0" t="n">
        <v>87.15</v>
      </c>
      <c r="C639" s="0" t="n">
        <v>87.35</v>
      </c>
      <c r="D639" s="0" t="n">
        <v>86.23</v>
      </c>
      <c r="E639" s="0" t="n">
        <v>86.44</v>
      </c>
      <c r="F639" s="0" t="n">
        <v>2391236</v>
      </c>
    </row>
    <row r="640" customFormat="false" ht="13" hidden="false" customHeight="false" outlineLevel="0" collapsed="false">
      <c r="A640" s="75" t="n">
        <v>42040</v>
      </c>
      <c r="B640" s="0" t="n">
        <v>86.43</v>
      </c>
      <c r="C640" s="0" t="n">
        <v>87.19</v>
      </c>
      <c r="D640" s="0" t="n">
        <v>85.89</v>
      </c>
      <c r="E640" s="0" t="n">
        <v>87.17</v>
      </c>
      <c r="F640" s="0" t="n">
        <v>2151327</v>
      </c>
    </row>
    <row r="641" customFormat="false" ht="13" hidden="false" customHeight="false" outlineLevel="0" collapsed="false">
      <c r="A641" s="75" t="n">
        <v>42039</v>
      </c>
      <c r="B641" s="0" t="n">
        <v>87.14</v>
      </c>
      <c r="C641" s="0" t="n">
        <v>87.18</v>
      </c>
      <c r="D641" s="0" t="n">
        <v>85.67</v>
      </c>
      <c r="E641" s="0" t="n">
        <v>86.58</v>
      </c>
      <c r="F641" s="0" t="n">
        <v>3659204</v>
      </c>
    </row>
    <row r="642" customFormat="false" ht="13" hidden="false" customHeight="false" outlineLevel="0" collapsed="false">
      <c r="A642" s="75" t="n">
        <v>42038</v>
      </c>
      <c r="B642" s="0" t="n">
        <v>84.18</v>
      </c>
      <c r="C642" s="0" t="n">
        <v>85.36</v>
      </c>
      <c r="D642" s="0" t="n">
        <v>83.51</v>
      </c>
      <c r="E642" s="0" t="n">
        <v>85.14</v>
      </c>
      <c r="F642" s="0" t="n">
        <v>3448977</v>
      </c>
    </row>
    <row r="643" customFormat="false" ht="13" hidden="false" customHeight="false" outlineLevel="0" collapsed="false">
      <c r="A643" s="75" t="n">
        <v>42037</v>
      </c>
      <c r="B643" s="0" t="n">
        <v>81.82</v>
      </c>
      <c r="C643" s="0" t="n">
        <v>83.5</v>
      </c>
      <c r="D643" s="0" t="n">
        <v>81.71</v>
      </c>
      <c r="E643" s="0" t="n">
        <v>83.44</v>
      </c>
      <c r="F643" s="0" t="n">
        <v>2810151</v>
      </c>
    </row>
    <row r="644" customFormat="false" ht="13" hidden="false" customHeight="false" outlineLevel="0" collapsed="false">
      <c r="A644" s="75" t="n">
        <v>42034</v>
      </c>
      <c r="B644" s="0" t="n">
        <v>83.96</v>
      </c>
      <c r="C644" s="0" t="n">
        <v>84.24</v>
      </c>
      <c r="D644" s="0" t="n">
        <v>82.47</v>
      </c>
      <c r="E644" s="0" t="n">
        <v>82.53</v>
      </c>
      <c r="F644" s="0" t="n">
        <v>4076699</v>
      </c>
    </row>
    <row r="645" customFormat="false" ht="13" hidden="false" customHeight="false" outlineLevel="0" collapsed="false">
      <c r="A645" s="75" t="n">
        <v>42033</v>
      </c>
      <c r="B645" s="0" t="n">
        <v>84.45</v>
      </c>
      <c r="C645" s="0" t="n">
        <v>84.82</v>
      </c>
      <c r="D645" s="0" t="n">
        <v>83.5</v>
      </c>
      <c r="E645" s="0" t="n">
        <v>84.35</v>
      </c>
      <c r="F645" s="0" t="n">
        <v>2968940</v>
      </c>
    </row>
    <row r="646" customFormat="false" ht="13" hidden="false" customHeight="false" outlineLevel="0" collapsed="false">
      <c r="A646" s="75" t="n">
        <v>42032</v>
      </c>
      <c r="B646" s="0" t="n">
        <v>85.86</v>
      </c>
      <c r="C646" s="0" t="n">
        <v>86.3</v>
      </c>
      <c r="D646" s="0" t="n">
        <v>84.46</v>
      </c>
      <c r="E646" s="0" t="n">
        <v>84.53</v>
      </c>
      <c r="F646" s="0" t="n">
        <v>2136996</v>
      </c>
    </row>
    <row r="647" customFormat="false" ht="13" hidden="false" customHeight="false" outlineLevel="0" collapsed="false">
      <c r="A647" s="75" t="n">
        <v>42031</v>
      </c>
      <c r="B647" s="0" t="n">
        <v>85.71</v>
      </c>
      <c r="C647" s="0" t="n">
        <v>86.44</v>
      </c>
      <c r="D647" s="0" t="n">
        <v>84.78</v>
      </c>
      <c r="E647" s="0" t="n">
        <v>85.63</v>
      </c>
      <c r="F647" s="0" t="n">
        <v>1697276</v>
      </c>
    </row>
    <row r="648" customFormat="false" ht="13" hidden="false" customHeight="false" outlineLevel="0" collapsed="false">
      <c r="A648" s="75" t="n">
        <v>42030</v>
      </c>
      <c r="B648" s="0" t="n">
        <v>86.25</v>
      </c>
      <c r="C648" s="0" t="n">
        <v>86.89</v>
      </c>
      <c r="D648" s="0" t="n">
        <v>85.49</v>
      </c>
      <c r="E648" s="0" t="n">
        <v>86.57</v>
      </c>
      <c r="F648" s="0" t="n">
        <v>1527596</v>
      </c>
    </row>
    <row r="649" customFormat="false" ht="13" hidden="false" customHeight="false" outlineLevel="0" collapsed="false">
      <c r="A649" s="75" t="n">
        <v>42027</v>
      </c>
      <c r="B649" s="0" t="n">
        <v>86.65</v>
      </c>
      <c r="C649" s="0" t="n">
        <v>87.18</v>
      </c>
      <c r="D649" s="0" t="n">
        <v>86.39</v>
      </c>
      <c r="E649" s="0" t="n">
        <v>86.85</v>
      </c>
      <c r="F649" s="0" t="n">
        <v>2088011</v>
      </c>
    </row>
    <row r="650" customFormat="false" ht="13" hidden="false" customHeight="false" outlineLevel="0" collapsed="false">
      <c r="A650" s="75" t="n">
        <v>42026</v>
      </c>
      <c r="B650" s="0" t="n">
        <v>85</v>
      </c>
      <c r="C650" s="0" t="n">
        <v>86.79</v>
      </c>
      <c r="D650" s="0" t="n">
        <v>84</v>
      </c>
      <c r="E650" s="0" t="n">
        <v>86.61</v>
      </c>
      <c r="F650" s="0" t="n">
        <v>1980007</v>
      </c>
    </row>
    <row r="651" customFormat="false" ht="13" hidden="false" customHeight="false" outlineLevel="0" collapsed="false">
      <c r="A651" s="75" t="n">
        <v>42025</v>
      </c>
      <c r="B651" s="0" t="n">
        <v>84.56</v>
      </c>
      <c r="C651" s="0" t="n">
        <v>85.15</v>
      </c>
      <c r="D651" s="0" t="n">
        <v>84.1</v>
      </c>
      <c r="E651" s="0" t="n">
        <v>84.56</v>
      </c>
      <c r="F651" s="0" t="n">
        <v>1729877</v>
      </c>
    </row>
    <row r="652" customFormat="false" ht="13" hidden="false" customHeight="false" outlineLevel="0" collapsed="false">
      <c r="A652" s="75" t="n">
        <v>42024</v>
      </c>
      <c r="B652" s="0" t="n">
        <v>84.83</v>
      </c>
      <c r="C652" s="0" t="n">
        <v>85.22</v>
      </c>
      <c r="D652" s="0" t="n">
        <v>83.79</v>
      </c>
      <c r="E652" s="0" t="n">
        <v>84.97</v>
      </c>
      <c r="F652" s="0" t="n">
        <v>1572181</v>
      </c>
    </row>
    <row r="653" customFormat="false" ht="13" hidden="false" customHeight="false" outlineLevel="0" collapsed="false">
      <c r="A653" s="75" t="n">
        <v>42020</v>
      </c>
      <c r="B653" s="0" t="n">
        <v>83.56</v>
      </c>
      <c r="C653" s="0" t="n">
        <v>84.64</v>
      </c>
      <c r="D653" s="0" t="n">
        <v>83.16</v>
      </c>
      <c r="E653" s="0" t="n">
        <v>84.57</v>
      </c>
      <c r="F653" s="0" t="n">
        <v>2261450</v>
      </c>
    </row>
    <row r="654" customFormat="false" ht="13" hidden="false" customHeight="false" outlineLevel="0" collapsed="false">
      <c r="A654" s="75" t="n">
        <v>42019</v>
      </c>
      <c r="B654" s="0" t="n">
        <v>83.87</v>
      </c>
      <c r="C654" s="0" t="n">
        <v>84.34</v>
      </c>
      <c r="D654" s="0" t="n">
        <v>83.33</v>
      </c>
      <c r="E654" s="0" t="n">
        <v>83.7</v>
      </c>
      <c r="F654" s="0" t="n">
        <v>1434838</v>
      </c>
    </row>
    <row r="655" customFormat="false" ht="13" hidden="false" customHeight="false" outlineLevel="0" collapsed="false">
      <c r="A655" s="75" t="n">
        <v>42018</v>
      </c>
      <c r="B655" s="0" t="n">
        <v>83.08</v>
      </c>
      <c r="C655" s="0" t="n">
        <v>83.99</v>
      </c>
      <c r="D655" s="0" t="n">
        <v>82.97</v>
      </c>
      <c r="E655" s="0" t="n">
        <v>83.74</v>
      </c>
      <c r="F655" s="0" t="n">
        <v>1792204</v>
      </c>
    </row>
    <row r="656" customFormat="false" ht="13" hidden="false" customHeight="false" outlineLevel="0" collapsed="false">
      <c r="A656" s="75" t="n">
        <v>42017</v>
      </c>
      <c r="B656" s="0" t="n">
        <v>84.8</v>
      </c>
      <c r="C656" s="0" t="n">
        <v>85.5</v>
      </c>
      <c r="D656" s="0" t="n">
        <v>83.29</v>
      </c>
      <c r="E656" s="0" t="n">
        <v>83.98</v>
      </c>
      <c r="F656" s="0" t="n">
        <v>1924069</v>
      </c>
    </row>
    <row r="657" customFormat="false" ht="13" hidden="false" customHeight="false" outlineLevel="0" collapsed="false">
      <c r="A657" s="75" t="n">
        <v>42016</v>
      </c>
      <c r="B657" s="0" t="n">
        <v>84.72</v>
      </c>
      <c r="C657" s="0" t="n">
        <v>85.04</v>
      </c>
      <c r="D657" s="0" t="n">
        <v>83.81</v>
      </c>
      <c r="E657" s="0" t="n">
        <v>84.14</v>
      </c>
      <c r="F657" s="0" t="n">
        <v>1326100</v>
      </c>
    </row>
    <row r="658" customFormat="false" ht="13" hidden="false" customHeight="false" outlineLevel="0" collapsed="false">
      <c r="A658" s="75" t="n">
        <v>42013</v>
      </c>
      <c r="B658" s="0" t="n">
        <v>85.05</v>
      </c>
      <c r="C658" s="0" t="n">
        <v>85.19</v>
      </c>
      <c r="D658" s="0" t="n">
        <v>84.11</v>
      </c>
      <c r="E658" s="0" t="n">
        <v>84.56</v>
      </c>
      <c r="F658" s="0" t="n">
        <v>1751626</v>
      </c>
    </row>
    <row r="659" customFormat="false" ht="13" hidden="false" customHeight="false" outlineLevel="0" collapsed="false">
      <c r="A659" s="75" t="n">
        <v>42012</v>
      </c>
      <c r="B659" s="0" t="n">
        <v>83.96</v>
      </c>
      <c r="C659" s="0" t="n">
        <v>85.18</v>
      </c>
      <c r="D659" s="0" t="n">
        <v>83.64</v>
      </c>
      <c r="E659" s="0" t="n">
        <v>85.17</v>
      </c>
      <c r="F659" s="0" t="n">
        <v>3358749</v>
      </c>
    </row>
    <row r="660" customFormat="false" ht="13" hidden="false" customHeight="false" outlineLevel="0" collapsed="false">
      <c r="A660" s="75" t="n">
        <v>42011</v>
      </c>
      <c r="B660" s="0" t="n">
        <v>82.22</v>
      </c>
      <c r="C660" s="0" t="n">
        <v>83.32</v>
      </c>
      <c r="D660" s="0" t="n">
        <v>81.8</v>
      </c>
      <c r="E660" s="0" t="n">
        <v>83.26</v>
      </c>
      <c r="F660" s="0" t="n">
        <v>2078972</v>
      </c>
    </row>
    <row r="661" customFormat="false" ht="13" hidden="false" customHeight="false" outlineLevel="0" collapsed="false">
      <c r="A661" s="75" t="n">
        <v>42010</v>
      </c>
      <c r="B661" s="0" t="n">
        <v>83.3</v>
      </c>
      <c r="C661" s="0" t="n">
        <v>83.74</v>
      </c>
      <c r="D661" s="0" t="n">
        <v>81.96</v>
      </c>
      <c r="E661" s="0" t="n">
        <v>82.54</v>
      </c>
      <c r="F661" s="0" t="n">
        <v>2569709</v>
      </c>
    </row>
    <row r="662" customFormat="false" ht="13" hidden="false" customHeight="false" outlineLevel="0" collapsed="false">
      <c r="A662" s="75" t="n">
        <v>42009</v>
      </c>
      <c r="B662" s="0" t="n">
        <v>83.25</v>
      </c>
      <c r="C662" s="0" t="n">
        <v>84.44</v>
      </c>
      <c r="D662" s="0" t="n">
        <v>82.95</v>
      </c>
      <c r="E662" s="0" t="n">
        <v>83.23</v>
      </c>
      <c r="F662" s="0" t="n">
        <v>3273231</v>
      </c>
    </row>
    <row r="663" customFormat="false" ht="13" hidden="false" customHeight="false" outlineLevel="0" collapsed="false">
      <c r="A663" s="75" t="n">
        <v>42006</v>
      </c>
      <c r="B663" s="0" t="n">
        <v>82.98</v>
      </c>
      <c r="C663" s="0" t="n">
        <v>84.18</v>
      </c>
      <c r="D663" s="0" t="n">
        <v>82.52</v>
      </c>
      <c r="E663" s="0" t="n">
        <v>83.29</v>
      </c>
      <c r="F663" s="0" t="n">
        <v>1872279</v>
      </c>
    </row>
    <row r="664" customFormat="false" ht="13" hidden="false" customHeight="false" outlineLevel="0" collapsed="false">
      <c r="A664" s="75" t="n">
        <v>42004</v>
      </c>
      <c r="B664" s="0" t="n">
        <v>84.38</v>
      </c>
      <c r="C664" s="0" t="n">
        <v>84.87</v>
      </c>
      <c r="D664" s="0" t="n">
        <v>83.36</v>
      </c>
      <c r="E664" s="0" t="n">
        <v>83.37</v>
      </c>
      <c r="F664" s="0" t="n">
        <v>1805520</v>
      </c>
    </row>
    <row r="665" customFormat="false" ht="13" hidden="false" customHeight="false" outlineLevel="0" collapsed="false">
      <c r="A665" s="75" t="n">
        <v>42003</v>
      </c>
      <c r="B665" s="0" t="n">
        <v>84.74</v>
      </c>
      <c r="C665" s="0" t="n">
        <v>84.91</v>
      </c>
      <c r="D665" s="0" t="n">
        <v>84.01</v>
      </c>
      <c r="E665" s="0" t="n">
        <v>84.11</v>
      </c>
      <c r="F665" s="0" t="n">
        <v>1427678</v>
      </c>
    </row>
    <row r="666" customFormat="false" ht="13" hidden="false" customHeight="false" outlineLevel="0" collapsed="false">
      <c r="A666" s="75" t="n">
        <v>42002</v>
      </c>
      <c r="B666" s="0" t="n">
        <v>85.02</v>
      </c>
      <c r="C666" s="0" t="n">
        <v>85.24</v>
      </c>
      <c r="D666" s="0" t="n">
        <v>84.82</v>
      </c>
      <c r="E666" s="0" t="n">
        <v>84.87</v>
      </c>
      <c r="F666" s="0" t="n">
        <v>1242621</v>
      </c>
    </row>
    <row r="667" customFormat="false" ht="13" hidden="false" customHeight="false" outlineLevel="0" collapsed="false">
      <c r="A667" s="75" t="n">
        <v>41999</v>
      </c>
      <c r="B667" s="0" t="n">
        <v>85.57</v>
      </c>
      <c r="C667" s="0" t="n">
        <v>85.91</v>
      </c>
      <c r="D667" s="0" t="n">
        <v>85.13</v>
      </c>
      <c r="E667" s="0" t="n">
        <v>85.2</v>
      </c>
      <c r="F667" s="0" t="n">
        <v>1006527</v>
      </c>
    </row>
    <row r="668" customFormat="false" ht="13" hidden="false" customHeight="false" outlineLevel="0" collapsed="false">
      <c r="A668" s="75" t="n">
        <v>41997</v>
      </c>
      <c r="B668" s="0" t="n">
        <v>85.13</v>
      </c>
      <c r="C668" s="0" t="n">
        <v>85.61</v>
      </c>
      <c r="D668" s="0" t="n">
        <v>85.03</v>
      </c>
      <c r="E668" s="0" t="n">
        <v>85.24</v>
      </c>
      <c r="F668" s="0" t="n">
        <v>1060288</v>
      </c>
    </row>
    <row r="669" customFormat="false" ht="13" hidden="false" customHeight="false" outlineLevel="0" collapsed="false">
      <c r="A669" s="75" t="n">
        <v>41996</v>
      </c>
      <c r="B669" s="0" t="n">
        <v>86.31</v>
      </c>
      <c r="C669" s="0" t="n">
        <v>86.47</v>
      </c>
      <c r="D669" s="0" t="n">
        <v>85.14</v>
      </c>
      <c r="E669" s="0" t="n">
        <v>85.17</v>
      </c>
      <c r="F669" s="0" t="n">
        <v>2343955</v>
      </c>
    </row>
    <row r="670" customFormat="false" ht="13" hidden="false" customHeight="false" outlineLevel="0" collapsed="false">
      <c r="A670" s="75" t="n">
        <v>41995</v>
      </c>
      <c r="B670" s="0" t="n">
        <v>84.72</v>
      </c>
      <c r="C670" s="0" t="n">
        <v>85.72</v>
      </c>
      <c r="D670" s="0" t="n">
        <v>84.61</v>
      </c>
      <c r="E670" s="0" t="n">
        <v>85.7</v>
      </c>
      <c r="F670" s="0" t="n">
        <v>1672130</v>
      </c>
    </row>
    <row r="671" customFormat="false" ht="13" hidden="false" customHeight="false" outlineLevel="0" collapsed="false">
      <c r="A671" s="75" t="n">
        <v>41992</v>
      </c>
      <c r="B671" s="0" t="n">
        <v>85.45</v>
      </c>
      <c r="C671" s="0" t="n">
        <v>86.15</v>
      </c>
      <c r="D671" s="0" t="n">
        <v>84.66</v>
      </c>
      <c r="E671" s="0" t="n">
        <v>84.71</v>
      </c>
      <c r="F671" s="0" t="n">
        <v>4230483</v>
      </c>
    </row>
    <row r="672" customFormat="false" ht="13" hidden="false" customHeight="false" outlineLevel="0" collapsed="false">
      <c r="A672" s="75" t="n">
        <v>41991</v>
      </c>
      <c r="B672" s="0" t="n">
        <v>85.87</v>
      </c>
      <c r="C672" s="0" t="n">
        <v>85.94</v>
      </c>
      <c r="D672" s="0" t="n">
        <v>85.03</v>
      </c>
      <c r="E672" s="0" t="n">
        <v>85.68</v>
      </c>
      <c r="F672" s="0" t="n">
        <v>3535524</v>
      </c>
    </row>
    <row r="673" customFormat="false" ht="13" hidden="false" customHeight="false" outlineLevel="0" collapsed="false">
      <c r="A673" s="75" t="n">
        <v>41990</v>
      </c>
      <c r="B673" s="0" t="n">
        <v>82.62</v>
      </c>
      <c r="C673" s="0" t="n">
        <v>84.86</v>
      </c>
      <c r="D673" s="0" t="n">
        <v>82.62</v>
      </c>
      <c r="E673" s="0" t="n">
        <v>84.68</v>
      </c>
      <c r="F673" s="0" t="n">
        <v>1906227</v>
      </c>
    </row>
    <row r="674" customFormat="false" ht="13" hidden="false" customHeight="false" outlineLevel="0" collapsed="false">
      <c r="A674" s="75" t="n">
        <v>41989</v>
      </c>
      <c r="B674" s="0" t="n">
        <v>82.77</v>
      </c>
      <c r="C674" s="0" t="n">
        <v>84.07</v>
      </c>
      <c r="D674" s="0" t="n">
        <v>82.43</v>
      </c>
      <c r="E674" s="0" t="n">
        <v>82.91</v>
      </c>
      <c r="F674" s="0" t="n">
        <v>1989960</v>
      </c>
    </row>
    <row r="675" customFormat="false" ht="13" hidden="false" customHeight="false" outlineLevel="0" collapsed="false">
      <c r="A675" s="75" t="n">
        <v>41988</v>
      </c>
      <c r="B675" s="0" t="n">
        <v>82.81</v>
      </c>
      <c r="C675" s="0" t="n">
        <v>83.42</v>
      </c>
      <c r="D675" s="0" t="n">
        <v>82.04</v>
      </c>
      <c r="E675" s="0" t="n">
        <v>82.78</v>
      </c>
      <c r="F675" s="0" t="n">
        <v>1848890</v>
      </c>
    </row>
    <row r="676" customFormat="false" ht="13" hidden="false" customHeight="false" outlineLevel="0" collapsed="false">
      <c r="A676" s="75" t="n">
        <v>41985</v>
      </c>
      <c r="B676" s="0" t="n">
        <v>83.47</v>
      </c>
      <c r="C676" s="0" t="n">
        <v>84.65</v>
      </c>
      <c r="D676" s="0" t="n">
        <v>82.5</v>
      </c>
      <c r="E676" s="0" t="n">
        <v>82.5</v>
      </c>
      <c r="F676" s="0" t="n">
        <v>2415621</v>
      </c>
    </row>
    <row r="677" customFormat="false" ht="13" hidden="false" customHeight="false" outlineLevel="0" collapsed="false">
      <c r="A677" s="75" t="n">
        <v>41984</v>
      </c>
      <c r="B677" s="0" t="n">
        <v>85.53</v>
      </c>
      <c r="C677" s="0" t="n">
        <v>85.57</v>
      </c>
      <c r="D677" s="0" t="n">
        <v>84.43</v>
      </c>
      <c r="E677" s="0" t="n">
        <v>84.6</v>
      </c>
      <c r="F677" s="0" t="n">
        <v>1976754</v>
      </c>
    </row>
    <row r="678" customFormat="false" ht="13" hidden="false" customHeight="false" outlineLevel="0" collapsed="false">
      <c r="A678" s="75" t="n">
        <v>41983</v>
      </c>
      <c r="B678" s="0" t="n">
        <v>84.56</v>
      </c>
      <c r="C678" s="0" t="n">
        <v>85.54</v>
      </c>
      <c r="D678" s="0" t="n">
        <v>83.98</v>
      </c>
      <c r="E678" s="0" t="n">
        <v>84.13</v>
      </c>
      <c r="F678" s="0" t="n">
        <v>2024896</v>
      </c>
    </row>
    <row r="679" customFormat="false" ht="13" hidden="false" customHeight="false" outlineLevel="0" collapsed="false">
      <c r="A679" s="75" t="n">
        <v>41982</v>
      </c>
      <c r="B679" s="0" t="n">
        <v>85.18</v>
      </c>
      <c r="C679" s="0" t="n">
        <v>85.55</v>
      </c>
      <c r="D679" s="0" t="n">
        <v>84.36</v>
      </c>
      <c r="E679" s="0" t="n">
        <v>85.26</v>
      </c>
      <c r="F679" s="0" t="n">
        <v>1943754</v>
      </c>
    </row>
    <row r="680" customFormat="false" ht="13" hidden="false" customHeight="false" outlineLevel="0" collapsed="false">
      <c r="A680" s="75" t="n">
        <v>41981</v>
      </c>
      <c r="B680" s="0" t="n">
        <v>85.36</v>
      </c>
      <c r="C680" s="0" t="n">
        <v>86.01</v>
      </c>
      <c r="D680" s="0" t="n">
        <v>85.05</v>
      </c>
      <c r="E680" s="0" t="n">
        <v>85.59</v>
      </c>
      <c r="F680" s="0" t="n">
        <v>1674151</v>
      </c>
    </row>
    <row r="681" customFormat="false" ht="13" hidden="false" customHeight="false" outlineLevel="0" collapsed="false">
      <c r="A681" s="75" t="n">
        <v>41978</v>
      </c>
      <c r="B681" s="0" t="n">
        <v>85.79</v>
      </c>
      <c r="C681" s="0" t="n">
        <v>85.92</v>
      </c>
      <c r="D681" s="0" t="n">
        <v>85.11</v>
      </c>
      <c r="E681" s="0" t="n">
        <v>85.82</v>
      </c>
      <c r="F681" s="0" t="n">
        <v>1792105</v>
      </c>
    </row>
    <row r="682" customFormat="false" ht="13" hidden="false" customHeight="false" outlineLevel="0" collapsed="false">
      <c r="A682" s="75" t="n">
        <v>41977</v>
      </c>
      <c r="B682" s="0" t="n">
        <v>86.06</v>
      </c>
      <c r="C682" s="0" t="n">
        <v>86.42</v>
      </c>
      <c r="D682" s="0" t="n">
        <v>85.73</v>
      </c>
      <c r="E682" s="0" t="n">
        <v>86.06</v>
      </c>
      <c r="F682" s="0" t="n">
        <v>1553066</v>
      </c>
    </row>
    <row r="683" customFormat="false" ht="13" hidden="false" customHeight="false" outlineLevel="0" collapsed="false">
      <c r="A683" s="75" t="n">
        <v>41976</v>
      </c>
      <c r="B683" s="0" t="n">
        <v>85.49</v>
      </c>
      <c r="C683" s="0" t="n">
        <v>86</v>
      </c>
      <c r="D683" s="0" t="n">
        <v>84.99</v>
      </c>
      <c r="E683" s="0" t="n">
        <v>85.94</v>
      </c>
      <c r="F683" s="0" t="n">
        <v>1878416</v>
      </c>
    </row>
    <row r="684" customFormat="false" ht="13" hidden="false" customHeight="false" outlineLevel="0" collapsed="false">
      <c r="A684" s="75" t="n">
        <v>41975</v>
      </c>
      <c r="B684" s="0" t="n">
        <v>86.45</v>
      </c>
      <c r="C684" s="0" t="n">
        <v>86.54</v>
      </c>
      <c r="D684" s="0" t="n">
        <v>85.62</v>
      </c>
      <c r="E684" s="0" t="n">
        <v>85.8</v>
      </c>
      <c r="F684" s="0" t="n">
        <v>1676123</v>
      </c>
    </row>
    <row r="685" customFormat="false" ht="13" hidden="false" customHeight="false" outlineLevel="0" collapsed="false">
      <c r="A685" s="75" t="n">
        <v>41974</v>
      </c>
      <c r="B685" s="0" t="n">
        <v>85.18</v>
      </c>
      <c r="C685" s="0" t="n">
        <v>86.5</v>
      </c>
      <c r="D685" s="0" t="n">
        <v>85</v>
      </c>
      <c r="E685" s="0" t="n">
        <v>86.07</v>
      </c>
      <c r="F685" s="0" t="n">
        <v>2054985</v>
      </c>
    </row>
    <row r="686" customFormat="false" ht="13" hidden="false" customHeight="false" outlineLevel="0" collapsed="false">
      <c r="A686" s="75" t="n">
        <v>41971</v>
      </c>
      <c r="B686" s="0" t="n">
        <v>85.26</v>
      </c>
      <c r="C686" s="0" t="n">
        <v>86.26</v>
      </c>
      <c r="D686" s="0" t="n">
        <v>84.81</v>
      </c>
      <c r="E686" s="0" t="n">
        <v>85.64</v>
      </c>
      <c r="F686" s="0" t="n">
        <v>1267266</v>
      </c>
    </row>
    <row r="687" customFormat="false" ht="13" hidden="false" customHeight="false" outlineLevel="0" collapsed="false">
      <c r="A687" s="75" t="n">
        <v>41969</v>
      </c>
      <c r="B687" s="0" t="n">
        <v>84.72</v>
      </c>
      <c r="C687" s="0" t="n">
        <v>84.96</v>
      </c>
      <c r="D687" s="0" t="n">
        <v>84.36</v>
      </c>
      <c r="E687" s="0" t="n">
        <v>84.86</v>
      </c>
      <c r="F687" s="0" t="n">
        <v>1997058</v>
      </c>
    </row>
    <row r="688" customFormat="false" ht="13" hidden="false" customHeight="false" outlineLevel="0" collapsed="false">
      <c r="A688" s="75" t="n">
        <v>41968</v>
      </c>
      <c r="B688" s="0" t="n">
        <v>84.69</v>
      </c>
      <c r="C688" s="0" t="n">
        <v>85.07</v>
      </c>
      <c r="D688" s="0" t="n">
        <v>84.49</v>
      </c>
      <c r="E688" s="0" t="n">
        <v>84.52</v>
      </c>
      <c r="F688" s="0" t="n">
        <v>1852610</v>
      </c>
    </row>
    <row r="689" customFormat="false" ht="13" hidden="false" customHeight="false" outlineLevel="0" collapsed="false">
      <c r="A689" s="75" t="n">
        <v>41967</v>
      </c>
      <c r="B689" s="0" t="n">
        <v>84.51</v>
      </c>
      <c r="C689" s="0" t="n">
        <v>84.92</v>
      </c>
      <c r="D689" s="0" t="n">
        <v>84.43</v>
      </c>
      <c r="E689" s="0" t="n">
        <v>84.78</v>
      </c>
      <c r="F689" s="0" t="n">
        <v>2295447</v>
      </c>
    </row>
    <row r="690" customFormat="false" ht="13" hidden="false" customHeight="false" outlineLevel="0" collapsed="false">
      <c r="A690" s="75" t="n">
        <v>41964</v>
      </c>
      <c r="B690" s="0" t="n">
        <v>85.22</v>
      </c>
      <c r="C690" s="0" t="n">
        <v>85.22</v>
      </c>
      <c r="D690" s="0" t="n">
        <v>83.81</v>
      </c>
      <c r="E690" s="0" t="n">
        <v>84.14</v>
      </c>
      <c r="F690" s="0" t="n">
        <v>2692005</v>
      </c>
    </row>
    <row r="691" customFormat="false" ht="13" hidden="false" customHeight="false" outlineLevel="0" collapsed="false">
      <c r="A691" s="75" t="n">
        <v>41963</v>
      </c>
      <c r="B691" s="0" t="n">
        <v>84.28</v>
      </c>
      <c r="C691" s="0" t="n">
        <v>84.42</v>
      </c>
      <c r="D691" s="0" t="n">
        <v>83.6</v>
      </c>
      <c r="E691" s="0" t="n">
        <v>84.12</v>
      </c>
      <c r="F691" s="0" t="n">
        <v>2507416</v>
      </c>
    </row>
    <row r="692" customFormat="false" ht="13" hidden="false" customHeight="false" outlineLevel="0" collapsed="false">
      <c r="A692" s="75" t="n">
        <v>41962</v>
      </c>
      <c r="B692" s="0" t="n">
        <v>84.79</v>
      </c>
      <c r="C692" s="0" t="n">
        <v>84.79</v>
      </c>
      <c r="D692" s="0" t="n">
        <v>84.06</v>
      </c>
      <c r="E692" s="0" t="n">
        <v>84.27</v>
      </c>
      <c r="F692" s="0" t="n">
        <v>2362385</v>
      </c>
    </row>
    <row r="693" customFormat="false" ht="13" hidden="false" customHeight="false" outlineLevel="0" collapsed="false">
      <c r="A693" s="75" t="n">
        <v>41961</v>
      </c>
      <c r="B693" s="0" t="n">
        <v>84.85</v>
      </c>
      <c r="C693" s="0" t="n">
        <v>85.12</v>
      </c>
      <c r="D693" s="0" t="n">
        <v>84.45</v>
      </c>
      <c r="E693" s="0" t="n">
        <v>84.75</v>
      </c>
      <c r="F693" s="0" t="n">
        <v>1807257</v>
      </c>
    </row>
    <row r="694" customFormat="false" ht="13" hidden="false" customHeight="false" outlineLevel="0" collapsed="false">
      <c r="A694" s="75" t="n">
        <v>41960</v>
      </c>
      <c r="B694" s="0" t="n">
        <v>84.7</v>
      </c>
      <c r="C694" s="0" t="n">
        <v>85.08</v>
      </c>
      <c r="D694" s="0" t="n">
        <v>84.54</v>
      </c>
      <c r="E694" s="0" t="n">
        <v>84.84</v>
      </c>
      <c r="F694" s="0" t="n">
        <v>1531819</v>
      </c>
    </row>
    <row r="695" customFormat="false" ht="13" hidden="false" customHeight="false" outlineLevel="0" collapsed="false">
      <c r="A695" s="75" t="n">
        <v>41957</v>
      </c>
      <c r="B695" s="0" t="n">
        <v>85.41</v>
      </c>
      <c r="C695" s="0" t="n">
        <v>85.53</v>
      </c>
      <c r="D695" s="0" t="n">
        <v>84.46</v>
      </c>
      <c r="E695" s="0" t="n">
        <v>84.75</v>
      </c>
      <c r="F695" s="0" t="n">
        <v>1853091</v>
      </c>
    </row>
    <row r="696" customFormat="false" ht="13" hidden="false" customHeight="false" outlineLevel="0" collapsed="false">
      <c r="A696" s="75" t="n">
        <v>41956</v>
      </c>
      <c r="B696" s="0" t="n">
        <v>85.43</v>
      </c>
      <c r="C696" s="0" t="n">
        <v>85.89</v>
      </c>
      <c r="D696" s="0" t="n">
        <v>84.98</v>
      </c>
      <c r="E696" s="0" t="n">
        <v>85.41</v>
      </c>
      <c r="F696" s="0" t="n">
        <v>1451594</v>
      </c>
    </row>
    <row r="697" customFormat="false" ht="13" hidden="false" customHeight="false" outlineLevel="0" collapsed="false">
      <c r="A697" s="75" t="n">
        <v>41955</v>
      </c>
      <c r="B697" s="0" t="n">
        <v>84.77</v>
      </c>
      <c r="C697" s="0" t="n">
        <v>85.54</v>
      </c>
      <c r="D697" s="0" t="n">
        <v>84.63</v>
      </c>
      <c r="E697" s="0" t="n">
        <v>85.2</v>
      </c>
      <c r="F697" s="0" t="n">
        <v>1514639</v>
      </c>
    </row>
    <row r="698" customFormat="false" ht="13" hidden="false" customHeight="false" outlineLevel="0" collapsed="false">
      <c r="A698" s="75" t="n">
        <v>41954</v>
      </c>
      <c r="B698" s="0" t="n">
        <v>85.09</v>
      </c>
      <c r="C698" s="0" t="n">
        <v>85.32</v>
      </c>
      <c r="D698" s="0" t="n">
        <v>84.64</v>
      </c>
      <c r="E698" s="0" t="n">
        <v>84.95</v>
      </c>
      <c r="F698" s="0" t="n">
        <v>1267082</v>
      </c>
    </row>
    <row r="699" customFormat="false" ht="13" hidden="false" customHeight="false" outlineLevel="0" collapsed="false">
      <c r="A699" s="75" t="n">
        <v>41953</v>
      </c>
      <c r="B699" s="0" t="n">
        <v>84.31</v>
      </c>
      <c r="C699" s="0" t="n">
        <v>85.28</v>
      </c>
      <c r="D699" s="0" t="n">
        <v>84.06</v>
      </c>
      <c r="E699" s="0" t="n">
        <v>85.12</v>
      </c>
      <c r="F699" s="0" t="n">
        <v>1611442</v>
      </c>
    </row>
    <row r="700" customFormat="false" ht="13" hidden="false" customHeight="false" outlineLevel="0" collapsed="false">
      <c r="A700" s="75" t="n">
        <v>41950</v>
      </c>
      <c r="B700" s="0" t="n">
        <v>84.87</v>
      </c>
      <c r="C700" s="0" t="n">
        <v>84.98</v>
      </c>
      <c r="D700" s="0" t="n">
        <v>83.68</v>
      </c>
      <c r="E700" s="0" t="n">
        <v>84.38</v>
      </c>
      <c r="F700" s="0" t="n">
        <v>2441261</v>
      </c>
    </row>
    <row r="701" customFormat="false" ht="13" hidden="false" customHeight="false" outlineLevel="0" collapsed="false">
      <c r="A701" s="75" t="n">
        <v>41949</v>
      </c>
      <c r="B701" s="0" t="n">
        <v>84.66</v>
      </c>
      <c r="C701" s="0" t="n">
        <v>85.1</v>
      </c>
      <c r="D701" s="0" t="n">
        <v>84.15</v>
      </c>
      <c r="E701" s="0" t="n">
        <v>84.74</v>
      </c>
      <c r="F701" s="0" t="n">
        <v>2126487</v>
      </c>
    </row>
    <row r="702" customFormat="false" ht="13" hidden="false" customHeight="false" outlineLevel="0" collapsed="false">
      <c r="A702" s="75" t="n">
        <v>41948</v>
      </c>
      <c r="B702" s="0" t="n">
        <v>83.78</v>
      </c>
      <c r="C702" s="0" t="n">
        <v>84.38</v>
      </c>
      <c r="D702" s="0" t="n">
        <v>83.33</v>
      </c>
      <c r="E702" s="0" t="n">
        <v>84.3</v>
      </c>
      <c r="F702" s="0" t="n">
        <v>2325867</v>
      </c>
    </row>
    <row r="703" customFormat="false" ht="13" hidden="false" customHeight="false" outlineLevel="0" collapsed="false">
      <c r="A703" s="75" t="n">
        <v>41947</v>
      </c>
      <c r="B703" s="0" t="n">
        <v>82.35</v>
      </c>
      <c r="C703" s="0" t="n">
        <v>83.36</v>
      </c>
      <c r="D703" s="0" t="n">
        <v>82</v>
      </c>
      <c r="E703" s="0" t="n">
        <v>83.15</v>
      </c>
      <c r="F703" s="0" t="n">
        <v>2508301</v>
      </c>
    </row>
    <row r="704" customFormat="false" ht="13" hidden="false" customHeight="false" outlineLevel="0" collapsed="false">
      <c r="A704" s="75" t="n">
        <v>41946</v>
      </c>
      <c r="B704" s="0" t="n">
        <v>81.5</v>
      </c>
      <c r="C704" s="0" t="n">
        <v>82.47</v>
      </c>
      <c r="D704" s="0" t="n">
        <v>81.48</v>
      </c>
      <c r="E704" s="0" t="n">
        <v>81.74</v>
      </c>
      <c r="F704" s="0" t="n">
        <v>2707632</v>
      </c>
    </row>
    <row r="705" customFormat="false" ht="13" hidden="false" customHeight="false" outlineLevel="0" collapsed="false">
      <c r="A705" s="75" t="n">
        <v>41943</v>
      </c>
      <c r="B705" s="0" t="n">
        <v>80.61</v>
      </c>
      <c r="C705" s="0" t="n">
        <v>81.99</v>
      </c>
      <c r="D705" s="0" t="n">
        <v>79.86</v>
      </c>
      <c r="E705" s="0" t="n">
        <v>81.78</v>
      </c>
      <c r="F705" s="0" t="n">
        <v>3712308</v>
      </c>
    </row>
    <row r="706" customFormat="false" ht="13" hidden="false" customHeight="false" outlineLevel="0" collapsed="false">
      <c r="A706" s="75" t="n">
        <v>41942</v>
      </c>
      <c r="B706" s="0" t="n">
        <v>77.89</v>
      </c>
      <c r="C706" s="0" t="n">
        <v>79.39</v>
      </c>
      <c r="D706" s="0" t="n">
        <v>77.3</v>
      </c>
      <c r="E706" s="0" t="n">
        <v>78.95</v>
      </c>
      <c r="F706" s="0" t="n">
        <v>2113807</v>
      </c>
    </row>
    <row r="707" customFormat="false" ht="13" hidden="false" customHeight="false" outlineLevel="0" collapsed="false">
      <c r="A707" s="75" t="n">
        <v>41941</v>
      </c>
      <c r="B707" s="0" t="n">
        <v>77.09</v>
      </c>
      <c r="C707" s="0" t="n">
        <v>78.1</v>
      </c>
      <c r="D707" s="0" t="n">
        <v>76.93</v>
      </c>
      <c r="E707" s="0" t="n">
        <v>77.92</v>
      </c>
      <c r="F707" s="0" t="n">
        <v>1357079</v>
      </c>
    </row>
    <row r="708" customFormat="false" ht="13" hidden="false" customHeight="false" outlineLevel="0" collapsed="false">
      <c r="A708" s="75" t="n">
        <v>41940</v>
      </c>
      <c r="B708" s="0" t="n">
        <v>76.94</v>
      </c>
      <c r="C708" s="0" t="n">
        <v>77.32</v>
      </c>
      <c r="D708" s="0" t="n">
        <v>76.22</v>
      </c>
      <c r="E708" s="0" t="n">
        <v>77.26</v>
      </c>
      <c r="F708" s="0" t="n">
        <v>2314789</v>
      </c>
    </row>
    <row r="709" customFormat="false" ht="13" hidden="false" customHeight="false" outlineLevel="0" collapsed="false">
      <c r="A709" s="75" t="n">
        <v>41939</v>
      </c>
      <c r="B709" s="0" t="n">
        <v>76.25</v>
      </c>
      <c r="C709" s="0" t="n">
        <v>76.6</v>
      </c>
      <c r="D709" s="0" t="n">
        <v>75.95</v>
      </c>
      <c r="E709" s="0" t="n">
        <v>76.47</v>
      </c>
      <c r="F709" s="0" t="n">
        <v>1103391</v>
      </c>
    </row>
    <row r="710" customFormat="false" ht="13" hidden="false" customHeight="false" outlineLevel="0" collapsed="false">
      <c r="A710" s="75" t="n">
        <v>41936</v>
      </c>
      <c r="B710" s="0" t="n">
        <v>75.78</v>
      </c>
      <c r="C710" s="0" t="n">
        <v>76.25</v>
      </c>
      <c r="D710" s="0" t="n">
        <v>75.47</v>
      </c>
      <c r="E710" s="0" t="n">
        <v>76.2</v>
      </c>
      <c r="F710" s="0" t="n">
        <v>1131834</v>
      </c>
    </row>
    <row r="711" customFormat="false" ht="13" hidden="false" customHeight="false" outlineLevel="0" collapsed="false">
      <c r="A711" s="75" t="n">
        <v>41935</v>
      </c>
      <c r="B711" s="0" t="n">
        <v>75.75</v>
      </c>
      <c r="C711" s="0" t="n">
        <v>76.2</v>
      </c>
      <c r="D711" s="0" t="n">
        <v>75.22</v>
      </c>
      <c r="E711" s="0" t="n">
        <v>75.44</v>
      </c>
      <c r="F711" s="0" t="n">
        <v>1462300</v>
      </c>
    </row>
    <row r="712" customFormat="false" ht="13" hidden="false" customHeight="false" outlineLevel="0" collapsed="false">
      <c r="A712" s="75" t="n">
        <v>41934</v>
      </c>
      <c r="B712" s="0" t="n">
        <v>75.01</v>
      </c>
      <c r="C712" s="0" t="n">
        <v>75.18</v>
      </c>
      <c r="D712" s="0" t="n">
        <v>74.56</v>
      </c>
      <c r="E712" s="0" t="n">
        <v>74.61</v>
      </c>
      <c r="F712" s="0" t="n">
        <v>1416149</v>
      </c>
    </row>
    <row r="713" customFormat="false" ht="13" hidden="false" customHeight="false" outlineLevel="0" collapsed="false">
      <c r="A713" s="75" t="n">
        <v>41933</v>
      </c>
      <c r="B713" s="0" t="n">
        <v>73.63</v>
      </c>
      <c r="C713" s="0" t="n">
        <v>74.89</v>
      </c>
      <c r="D713" s="0" t="n">
        <v>73.25</v>
      </c>
      <c r="E713" s="0" t="n">
        <v>74.8</v>
      </c>
      <c r="F713" s="0" t="n">
        <v>1565250</v>
      </c>
    </row>
    <row r="714" customFormat="false" ht="13" hidden="false" customHeight="false" outlineLevel="0" collapsed="false">
      <c r="A714" s="75" t="n">
        <v>41932</v>
      </c>
      <c r="B714" s="0" t="n">
        <v>72.54</v>
      </c>
      <c r="C714" s="0" t="n">
        <v>73.39</v>
      </c>
      <c r="D714" s="0" t="n">
        <v>72.35</v>
      </c>
      <c r="E714" s="0" t="n">
        <v>73.35</v>
      </c>
      <c r="F714" s="0" t="n">
        <v>2125360</v>
      </c>
    </row>
    <row r="715" customFormat="false" ht="13" hidden="false" customHeight="false" outlineLevel="0" collapsed="false">
      <c r="A715" s="75" t="n">
        <v>41929</v>
      </c>
      <c r="B715" s="0" t="n">
        <v>72.51</v>
      </c>
      <c r="C715" s="0" t="n">
        <v>72.98</v>
      </c>
      <c r="D715" s="0" t="n">
        <v>71.51</v>
      </c>
      <c r="E715" s="0" t="n">
        <v>72.68</v>
      </c>
      <c r="F715" s="0" t="n">
        <v>1700389</v>
      </c>
    </row>
    <row r="716" customFormat="false" ht="13" hidden="false" customHeight="false" outlineLevel="0" collapsed="false">
      <c r="A716" s="75" t="n">
        <v>41928</v>
      </c>
      <c r="B716" s="0" t="n">
        <v>70.79</v>
      </c>
      <c r="C716" s="0" t="n">
        <v>72.15</v>
      </c>
      <c r="D716" s="0" t="n">
        <v>70.69</v>
      </c>
      <c r="E716" s="0" t="n">
        <v>71.63</v>
      </c>
      <c r="F716" s="0" t="n">
        <v>2179303</v>
      </c>
    </row>
    <row r="717" customFormat="false" ht="13" hidden="false" customHeight="false" outlineLevel="0" collapsed="false">
      <c r="A717" s="75" t="n">
        <v>41927</v>
      </c>
      <c r="B717" s="0" t="n">
        <v>72</v>
      </c>
      <c r="C717" s="0" t="n">
        <v>72.34</v>
      </c>
      <c r="D717" s="0" t="n">
        <v>70.5</v>
      </c>
      <c r="E717" s="0" t="n">
        <v>71.78</v>
      </c>
      <c r="F717" s="0" t="n">
        <v>2482932</v>
      </c>
    </row>
    <row r="718" customFormat="false" ht="13" hidden="false" customHeight="false" outlineLevel="0" collapsed="false">
      <c r="A718" s="75" t="n">
        <v>41926</v>
      </c>
      <c r="B718" s="0" t="n">
        <v>72.56</v>
      </c>
      <c r="C718" s="0" t="n">
        <v>72.98</v>
      </c>
      <c r="D718" s="0" t="n">
        <v>72.25</v>
      </c>
      <c r="E718" s="0" t="n">
        <v>72.64</v>
      </c>
      <c r="F718" s="0" t="n">
        <v>2088129</v>
      </c>
    </row>
    <row r="719" customFormat="false" ht="13" hidden="false" customHeight="false" outlineLevel="0" collapsed="false">
      <c r="A719" s="75" t="n">
        <v>41925</v>
      </c>
      <c r="B719" s="0" t="n">
        <v>72.82</v>
      </c>
      <c r="C719" s="0" t="n">
        <v>73.12</v>
      </c>
      <c r="D719" s="0" t="n">
        <v>71.93</v>
      </c>
      <c r="E719" s="0" t="n">
        <v>71.95</v>
      </c>
      <c r="F719" s="0" t="n">
        <v>2058736</v>
      </c>
    </row>
    <row r="720" customFormat="false" ht="13" hidden="false" customHeight="false" outlineLevel="0" collapsed="false">
      <c r="A720" s="75" t="n">
        <v>41922</v>
      </c>
      <c r="B720" s="0" t="n">
        <v>73.25</v>
      </c>
      <c r="C720" s="0" t="n">
        <v>73.82</v>
      </c>
      <c r="D720" s="0" t="n">
        <v>72.65</v>
      </c>
      <c r="E720" s="0" t="n">
        <v>72.66</v>
      </c>
      <c r="F720" s="0" t="n">
        <v>2395942</v>
      </c>
    </row>
    <row r="721" customFormat="false" ht="13" hidden="false" customHeight="false" outlineLevel="0" collapsed="false">
      <c r="A721" s="75" t="n">
        <v>41921</v>
      </c>
      <c r="B721" s="0" t="n">
        <v>74.8</v>
      </c>
      <c r="C721" s="0" t="n">
        <v>74.95</v>
      </c>
      <c r="D721" s="0" t="n">
        <v>73.16</v>
      </c>
      <c r="E721" s="0" t="n">
        <v>73.19</v>
      </c>
      <c r="F721" s="0" t="n">
        <v>1972846</v>
      </c>
    </row>
    <row r="722" customFormat="false" ht="13" hidden="false" customHeight="false" outlineLevel="0" collapsed="false">
      <c r="A722" s="75" t="n">
        <v>41920</v>
      </c>
      <c r="B722" s="0" t="n">
        <v>73.5</v>
      </c>
      <c r="C722" s="0" t="n">
        <v>74.98</v>
      </c>
      <c r="D722" s="0" t="n">
        <v>73.26</v>
      </c>
      <c r="E722" s="0" t="n">
        <v>74.78</v>
      </c>
      <c r="F722" s="0" t="n">
        <v>2078845</v>
      </c>
    </row>
    <row r="723" customFormat="false" ht="13" hidden="false" customHeight="false" outlineLevel="0" collapsed="false">
      <c r="A723" s="75" t="n">
        <v>41919</v>
      </c>
      <c r="B723" s="0" t="n">
        <v>74.34</v>
      </c>
      <c r="C723" s="0" t="n">
        <v>74.5</v>
      </c>
      <c r="D723" s="0" t="n">
        <v>73.48</v>
      </c>
      <c r="E723" s="0" t="n">
        <v>73.52</v>
      </c>
      <c r="F723" s="0" t="n">
        <v>2233272</v>
      </c>
    </row>
    <row r="724" customFormat="false" ht="13" hidden="false" customHeight="false" outlineLevel="0" collapsed="false">
      <c r="A724" s="75" t="n">
        <v>41918</v>
      </c>
      <c r="B724" s="0" t="n">
        <v>74.96</v>
      </c>
      <c r="C724" s="0" t="n">
        <v>75.04</v>
      </c>
      <c r="D724" s="0" t="n">
        <v>74.29</v>
      </c>
      <c r="E724" s="0" t="n">
        <v>74.52</v>
      </c>
      <c r="F724" s="0" t="n">
        <v>2919471</v>
      </c>
    </row>
    <row r="725" customFormat="false" ht="13" hidden="false" customHeight="false" outlineLevel="0" collapsed="false">
      <c r="A725" s="75" t="n">
        <v>41915</v>
      </c>
      <c r="B725" s="0" t="n">
        <v>73.56</v>
      </c>
      <c r="C725" s="0" t="n">
        <v>75.04</v>
      </c>
      <c r="D725" s="0" t="n">
        <v>73.55</v>
      </c>
      <c r="E725" s="0" t="n">
        <v>74.85</v>
      </c>
      <c r="F725" s="0" t="n">
        <v>4475419</v>
      </c>
    </row>
    <row r="726" customFormat="false" ht="13" hidden="false" customHeight="false" outlineLevel="0" collapsed="false">
      <c r="A726" s="75" t="n">
        <v>41914</v>
      </c>
      <c r="B726" s="0" t="n">
        <v>71.71</v>
      </c>
      <c r="C726" s="0" t="n">
        <v>72.63</v>
      </c>
      <c r="D726" s="0" t="n">
        <v>71.51</v>
      </c>
      <c r="E726" s="0" t="n">
        <v>72.5</v>
      </c>
      <c r="F726" s="0" t="n">
        <v>3007958</v>
      </c>
    </row>
    <row r="727" customFormat="false" ht="13" hidden="false" customHeight="false" outlineLevel="0" collapsed="false">
      <c r="A727" s="75" t="n">
        <v>41913</v>
      </c>
      <c r="B727" s="0" t="n">
        <v>73.03</v>
      </c>
      <c r="C727" s="0" t="n">
        <v>73.08</v>
      </c>
      <c r="D727" s="0" t="n">
        <v>71.41</v>
      </c>
      <c r="E727" s="0" t="n">
        <v>71.42</v>
      </c>
      <c r="F727" s="0" t="n">
        <v>3540258</v>
      </c>
    </row>
    <row r="728" customFormat="false" ht="13" hidden="false" customHeight="false" outlineLevel="0" collapsed="false">
      <c r="A728" s="75" t="n">
        <v>41912</v>
      </c>
      <c r="B728" s="0" t="n">
        <v>83.34</v>
      </c>
      <c r="C728" s="0" t="n">
        <v>83.45</v>
      </c>
      <c r="D728" s="0" t="n">
        <v>82.7</v>
      </c>
      <c r="E728" s="0" t="n">
        <v>83.08</v>
      </c>
      <c r="F728" s="0" t="n">
        <v>2358037</v>
      </c>
    </row>
    <row r="729" customFormat="false" ht="13" hidden="false" customHeight="false" outlineLevel="0" collapsed="false">
      <c r="A729" s="75" t="n">
        <v>41911</v>
      </c>
      <c r="B729" s="0" t="n">
        <v>82.06</v>
      </c>
      <c r="C729" s="0" t="n">
        <v>82.91</v>
      </c>
      <c r="D729" s="0" t="n">
        <v>81.91</v>
      </c>
      <c r="E729" s="0" t="n">
        <v>82.81</v>
      </c>
      <c r="F729" s="0" t="n">
        <v>1689400</v>
      </c>
    </row>
    <row r="730" customFormat="false" ht="13" hidden="false" customHeight="false" outlineLevel="0" collapsed="false">
      <c r="A730" s="75" t="n">
        <v>41908</v>
      </c>
      <c r="B730" s="0" t="n">
        <v>82.24</v>
      </c>
      <c r="C730" s="0" t="n">
        <v>82.76</v>
      </c>
      <c r="D730" s="0" t="n">
        <v>81.8</v>
      </c>
      <c r="E730" s="0" t="n">
        <v>82.59</v>
      </c>
      <c r="F730" s="0" t="n">
        <v>1663719</v>
      </c>
    </row>
    <row r="731" customFormat="false" ht="13" hidden="false" customHeight="false" outlineLevel="0" collapsed="false">
      <c r="A731" s="75" t="n">
        <v>41907</v>
      </c>
      <c r="B731" s="0" t="n">
        <v>83.61</v>
      </c>
      <c r="C731" s="0" t="n">
        <v>83.61</v>
      </c>
      <c r="D731" s="0" t="n">
        <v>82.32</v>
      </c>
      <c r="E731" s="0" t="n">
        <v>82.36</v>
      </c>
      <c r="F731" s="0" t="n">
        <v>1731590</v>
      </c>
    </row>
    <row r="732" customFormat="false" ht="13" hidden="false" customHeight="false" outlineLevel="0" collapsed="false">
      <c r="A732" s="75" t="n">
        <v>41906</v>
      </c>
      <c r="B732" s="0" t="n">
        <v>82.52</v>
      </c>
      <c r="C732" s="0" t="n">
        <v>84.06</v>
      </c>
      <c r="D732" s="0" t="n">
        <v>82.39</v>
      </c>
      <c r="E732" s="0" t="n">
        <v>83.93</v>
      </c>
      <c r="F732" s="0" t="n">
        <v>1356148</v>
      </c>
    </row>
    <row r="733" customFormat="false" ht="13" hidden="false" customHeight="false" outlineLevel="0" collapsed="false">
      <c r="A733" s="75" t="n">
        <v>41905</v>
      </c>
      <c r="B733" s="0" t="n">
        <v>82.94</v>
      </c>
      <c r="C733" s="0" t="n">
        <v>83.09</v>
      </c>
      <c r="D733" s="0" t="n">
        <v>82.59</v>
      </c>
      <c r="E733" s="0" t="n">
        <v>82.61</v>
      </c>
      <c r="F733" s="0" t="n">
        <v>1247456</v>
      </c>
    </row>
    <row r="734" customFormat="false" ht="13" hidden="false" customHeight="false" outlineLevel="0" collapsed="false">
      <c r="A734" s="75" t="n">
        <v>41904</v>
      </c>
      <c r="B734" s="0" t="n">
        <v>83.42</v>
      </c>
      <c r="C734" s="0" t="n">
        <v>83.77</v>
      </c>
      <c r="D734" s="0" t="n">
        <v>82.77</v>
      </c>
      <c r="E734" s="0" t="n">
        <v>83.09</v>
      </c>
      <c r="F734" s="0" t="n">
        <v>1243157</v>
      </c>
    </row>
    <row r="735" customFormat="false" ht="13" hidden="false" customHeight="false" outlineLevel="0" collapsed="false">
      <c r="A735" s="75" t="n">
        <v>41901</v>
      </c>
      <c r="B735" s="0" t="n">
        <v>84.55</v>
      </c>
      <c r="C735" s="0" t="n">
        <v>84.68</v>
      </c>
      <c r="D735" s="0" t="n">
        <v>83.56</v>
      </c>
      <c r="E735" s="0" t="n">
        <v>83.88</v>
      </c>
      <c r="F735" s="0" t="n">
        <v>2367344</v>
      </c>
    </row>
    <row r="736" customFormat="false" ht="13" hidden="false" customHeight="false" outlineLevel="0" collapsed="false">
      <c r="A736" s="75" t="n">
        <v>41900</v>
      </c>
      <c r="B736" s="0" t="n">
        <v>83.49</v>
      </c>
      <c r="C736" s="0" t="n">
        <v>84.31</v>
      </c>
      <c r="D736" s="0" t="n">
        <v>83.31</v>
      </c>
      <c r="E736" s="0" t="n">
        <v>84.19</v>
      </c>
      <c r="F736" s="0" t="n">
        <v>1611840</v>
      </c>
    </row>
    <row r="737" customFormat="false" ht="13" hidden="false" customHeight="false" outlineLevel="0" collapsed="false">
      <c r="A737" s="75" t="n">
        <v>41899</v>
      </c>
      <c r="B737" s="0" t="n">
        <v>83.47</v>
      </c>
      <c r="C737" s="0" t="n">
        <v>83.51</v>
      </c>
      <c r="D737" s="0" t="n">
        <v>82.81</v>
      </c>
      <c r="E737" s="0" t="n">
        <v>83.35</v>
      </c>
      <c r="F737" s="0" t="n">
        <v>1426796</v>
      </c>
    </row>
    <row r="738" customFormat="false" ht="13" hidden="false" customHeight="false" outlineLevel="0" collapsed="false">
      <c r="A738" s="75" t="n">
        <v>41898</v>
      </c>
      <c r="B738" s="0" t="n">
        <v>82.56</v>
      </c>
      <c r="C738" s="0" t="n">
        <v>83.56</v>
      </c>
      <c r="D738" s="0" t="n">
        <v>82.56</v>
      </c>
      <c r="E738" s="0" t="n">
        <v>83.41</v>
      </c>
      <c r="F738" s="0" t="n">
        <v>1389454</v>
      </c>
    </row>
    <row r="739" customFormat="false" ht="13" hidden="false" customHeight="false" outlineLevel="0" collapsed="false">
      <c r="A739" s="75" t="n">
        <v>41897</v>
      </c>
      <c r="B739" s="0" t="n">
        <v>82.94</v>
      </c>
      <c r="C739" s="0" t="n">
        <v>83.61</v>
      </c>
      <c r="D739" s="0" t="n">
        <v>82.55</v>
      </c>
      <c r="E739" s="0" t="n">
        <v>83.46</v>
      </c>
      <c r="F739" s="0" t="n">
        <v>1240043</v>
      </c>
    </row>
    <row r="740" customFormat="false" ht="13" hidden="false" customHeight="false" outlineLevel="0" collapsed="false">
      <c r="A740" s="75" t="n">
        <v>41894</v>
      </c>
      <c r="B740" s="0" t="n">
        <v>83.26</v>
      </c>
      <c r="C740" s="0" t="n">
        <v>83.38</v>
      </c>
      <c r="D740" s="0" t="n">
        <v>82.33</v>
      </c>
      <c r="E740" s="0" t="n">
        <v>83.02</v>
      </c>
      <c r="F740" s="0" t="n">
        <v>1689940</v>
      </c>
    </row>
    <row r="741" customFormat="false" ht="13" hidden="false" customHeight="false" outlineLevel="0" collapsed="false">
      <c r="A741" s="75" t="n">
        <v>41893</v>
      </c>
      <c r="B741" s="0" t="n">
        <v>83.3</v>
      </c>
      <c r="C741" s="0" t="n">
        <v>83.41</v>
      </c>
      <c r="D741" s="0" t="n">
        <v>82.69</v>
      </c>
      <c r="E741" s="0" t="n">
        <v>83.2</v>
      </c>
      <c r="F741" s="0" t="n">
        <v>1346780</v>
      </c>
    </row>
    <row r="742" customFormat="false" ht="13" hidden="false" customHeight="false" outlineLevel="0" collapsed="false">
      <c r="A742" s="75" t="n">
        <v>41892</v>
      </c>
      <c r="B742" s="0" t="n">
        <v>83.32</v>
      </c>
      <c r="C742" s="0" t="n">
        <v>83.65</v>
      </c>
      <c r="D742" s="0" t="n">
        <v>82.92</v>
      </c>
      <c r="E742" s="0" t="n">
        <v>83.61</v>
      </c>
      <c r="F742" s="0" t="n">
        <v>1279510</v>
      </c>
    </row>
    <row r="743" customFormat="false" ht="13" hidden="false" customHeight="false" outlineLevel="0" collapsed="false">
      <c r="A743" s="75" t="n">
        <v>41891</v>
      </c>
      <c r="B743" s="0" t="n">
        <v>83.85</v>
      </c>
      <c r="C743" s="0" t="n">
        <v>84.05</v>
      </c>
      <c r="D743" s="0" t="n">
        <v>83.45</v>
      </c>
      <c r="E743" s="0" t="n">
        <v>83.61</v>
      </c>
      <c r="F743" s="0" t="n">
        <v>1001746</v>
      </c>
    </row>
    <row r="744" customFormat="false" ht="13" hidden="false" customHeight="false" outlineLevel="0" collapsed="false">
      <c r="A744" s="75" t="n">
        <v>41890</v>
      </c>
      <c r="B744" s="0" t="n">
        <v>83.91</v>
      </c>
      <c r="C744" s="0" t="n">
        <v>84.48</v>
      </c>
      <c r="D744" s="0" t="n">
        <v>83.74</v>
      </c>
      <c r="E744" s="0" t="n">
        <v>84.09</v>
      </c>
      <c r="F744" s="0" t="n">
        <v>860554</v>
      </c>
    </row>
    <row r="745" customFormat="false" ht="13" hidden="false" customHeight="false" outlineLevel="0" collapsed="false">
      <c r="A745" s="75" t="n">
        <v>41887</v>
      </c>
      <c r="B745" s="0" t="n">
        <v>83.69</v>
      </c>
      <c r="C745" s="0" t="n">
        <v>84.37</v>
      </c>
      <c r="D745" s="0" t="n">
        <v>83.62</v>
      </c>
      <c r="E745" s="0" t="n">
        <v>84.34</v>
      </c>
      <c r="F745" s="0" t="n">
        <v>1200956</v>
      </c>
    </row>
    <row r="746" customFormat="false" ht="13" hidden="false" customHeight="false" outlineLevel="0" collapsed="false">
      <c r="A746" s="75" t="n">
        <v>41886</v>
      </c>
      <c r="B746" s="0" t="n">
        <v>83.67</v>
      </c>
      <c r="C746" s="0" t="n">
        <v>84.44</v>
      </c>
      <c r="D746" s="0" t="n">
        <v>83.63</v>
      </c>
      <c r="E746" s="0" t="n">
        <v>83.81</v>
      </c>
      <c r="F746" s="0" t="n">
        <v>883660</v>
      </c>
    </row>
    <row r="747" customFormat="false" ht="13" hidden="false" customHeight="false" outlineLevel="0" collapsed="false">
      <c r="A747" s="75" t="n">
        <v>41885</v>
      </c>
      <c r="B747" s="0" t="n">
        <v>84.09</v>
      </c>
      <c r="C747" s="0" t="n">
        <v>84.16</v>
      </c>
      <c r="D747" s="0" t="n">
        <v>83.6</v>
      </c>
      <c r="E747" s="0" t="n">
        <v>83.78</v>
      </c>
      <c r="F747" s="0" t="n">
        <v>1064745</v>
      </c>
    </row>
    <row r="748" customFormat="false" ht="13" hidden="false" customHeight="false" outlineLevel="0" collapsed="false">
      <c r="A748" s="75" t="n">
        <v>41884</v>
      </c>
      <c r="B748" s="0" t="n">
        <v>83.68</v>
      </c>
      <c r="C748" s="0" t="n">
        <v>83.94</v>
      </c>
      <c r="D748" s="0" t="n">
        <v>83.27</v>
      </c>
      <c r="E748" s="0" t="n">
        <v>83.69</v>
      </c>
      <c r="F748" s="0" t="n">
        <v>1207029</v>
      </c>
    </row>
    <row r="749" customFormat="false" ht="13" hidden="false" customHeight="false" outlineLevel="0" collapsed="false">
      <c r="A749" s="75" t="n">
        <v>41880</v>
      </c>
      <c r="B749" s="0" t="n">
        <v>83.95</v>
      </c>
      <c r="C749" s="0" t="n">
        <v>83.95</v>
      </c>
      <c r="D749" s="0" t="n">
        <v>82.91</v>
      </c>
      <c r="E749" s="0" t="n">
        <v>83.48</v>
      </c>
      <c r="F749" s="0" t="n">
        <v>1556882</v>
      </c>
    </row>
    <row r="750" customFormat="false" ht="13" hidden="false" customHeight="false" outlineLevel="0" collapsed="false">
      <c r="A750" s="75" t="n">
        <v>41879</v>
      </c>
      <c r="B750" s="0" t="n">
        <v>83.03</v>
      </c>
      <c r="C750" s="0" t="n">
        <v>83.72</v>
      </c>
      <c r="D750" s="0" t="n">
        <v>83.03</v>
      </c>
      <c r="E750" s="0" t="n">
        <v>83.5</v>
      </c>
      <c r="F750" s="0" t="n">
        <v>832293</v>
      </c>
    </row>
    <row r="751" customFormat="false" ht="13" hidden="false" customHeight="false" outlineLevel="0" collapsed="false">
      <c r="A751" s="75" t="n">
        <v>41878</v>
      </c>
      <c r="B751" s="0" t="n">
        <v>83.75</v>
      </c>
      <c r="C751" s="0" t="n">
        <v>83.97</v>
      </c>
      <c r="D751" s="0" t="n">
        <v>83.43</v>
      </c>
      <c r="E751" s="0" t="n">
        <v>83.67</v>
      </c>
      <c r="F751" s="0" t="n">
        <v>863274</v>
      </c>
    </row>
    <row r="752" customFormat="false" ht="13" hidden="false" customHeight="false" outlineLevel="0" collapsed="false">
      <c r="A752" s="75" t="n">
        <v>41877</v>
      </c>
      <c r="B752" s="0" t="n">
        <v>83.6</v>
      </c>
      <c r="C752" s="0" t="n">
        <v>84.23</v>
      </c>
      <c r="D752" s="0" t="n">
        <v>83.42</v>
      </c>
      <c r="E752" s="0" t="n">
        <v>83.82</v>
      </c>
      <c r="F752" s="0" t="n">
        <v>1068826</v>
      </c>
    </row>
    <row r="753" customFormat="false" ht="13" hidden="false" customHeight="false" outlineLevel="0" collapsed="false">
      <c r="A753" s="75" t="n">
        <v>41876</v>
      </c>
      <c r="B753" s="0" t="n">
        <v>83.63</v>
      </c>
      <c r="C753" s="0" t="n">
        <v>83.94</v>
      </c>
      <c r="D753" s="0" t="n">
        <v>83.27</v>
      </c>
      <c r="E753" s="0" t="n">
        <v>83.62</v>
      </c>
      <c r="F753" s="0" t="n">
        <v>845332</v>
      </c>
    </row>
    <row r="754" customFormat="false" ht="13" hidden="false" customHeight="false" outlineLevel="0" collapsed="false">
      <c r="A754" s="75" t="n">
        <v>41873</v>
      </c>
      <c r="B754" s="0" t="n">
        <v>84.05</v>
      </c>
      <c r="C754" s="0" t="n">
        <v>84.2</v>
      </c>
      <c r="D754" s="0" t="n">
        <v>83.28</v>
      </c>
      <c r="E754" s="0" t="n">
        <v>83.49</v>
      </c>
      <c r="F754" s="0" t="n">
        <v>914519</v>
      </c>
    </row>
    <row r="755" customFormat="false" ht="13" hidden="false" customHeight="false" outlineLevel="0" collapsed="false">
      <c r="A755" s="75" t="n">
        <v>41872</v>
      </c>
      <c r="B755" s="0" t="n">
        <v>83.57</v>
      </c>
      <c r="C755" s="0" t="n">
        <v>84.07</v>
      </c>
      <c r="D755" s="0" t="n">
        <v>83.27</v>
      </c>
      <c r="E755" s="0" t="n">
        <v>83.89</v>
      </c>
      <c r="F755" s="0" t="n">
        <v>810956</v>
      </c>
    </row>
    <row r="756" customFormat="false" ht="13" hidden="false" customHeight="false" outlineLevel="0" collapsed="false">
      <c r="A756" s="75" t="n">
        <v>41871</v>
      </c>
      <c r="B756" s="0" t="n">
        <v>83.36</v>
      </c>
      <c r="C756" s="0" t="n">
        <v>83.68</v>
      </c>
      <c r="D756" s="0" t="n">
        <v>82.79</v>
      </c>
      <c r="E756" s="0" t="n">
        <v>83.57</v>
      </c>
      <c r="F756" s="0" t="n">
        <v>1078073</v>
      </c>
    </row>
    <row r="757" customFormat="false" ht="13" hidden="false" customHeight="false" outlineLevel="0" collapsed="false">
      <c r="A757" s="75" t="n">
        <v>41870</v>
      </c>
      <c r="B757" s="0" t="n">
        <v>83.01</v>
      </c>
      <c r="C757" s="0" t="n">
        <v>83.55</v>
      </c>
      <c r="D757" s="0" t="n">
        <v>82.95</v>
      </c>
      <c r="E757" s="0" t="n">
        <v>83.43</v>
      </c>
      <c r="F757" s="0" t="n">
        <v>841192</v>
      </c>
    </row>
    <row r="758" customFormat="false" ht="13" hidden="false" customHeight="false" outlineLevel="0" collapsed="false">
      <c r="A758" s="75" t="n">
        <v>41869</v>
      </c>
      <c r="B758" s="0" t="n">
        <v>82.62</v>
      </c>
      <c r="C758" s="0" t="n">
        <v>83.33</v>
      </c>
      <c r="D758" s="0" t="n">
        <v>82.5</v>
      </c>
      <c r="E758" s="0" t="n">
        <v>83.25</v>
      </c>
      <c r="F758" s="0" t="n">
        <v>941475</v>
      </c>
    </row>
    <row r="759" customFormat="false" ht="13" hidden="false" customHeight="false" outlineLevel="0" collapsed="false">
      <c r="A759" s="75" t="n">
        <v>41866</v>
      </c>
      <c r="B759" s="0" t="n">
        <v>83.14</v>
      </c>
      <c r="C759" s="0" t="n">
        <v>83.15</v>
      </c>
      <c r="D759" s="0" t="n">
        <v>81.67</v>
      </c>
      <c r="E759" s="0" t="n">
        <v>82.27</v>
      </c>
      <c r="F759" s="0" t="n">
        <v>1655207</v>
      </c>
    </row>
    <row r="760" customFormat="false" ht="13" hidden="false" customHeight="false" outlineLevel="0" collapsed="false">
      <c r="A760" s="75" t="n">
        <v>41865</v>
      </c>
      <c r="B760" s="0" t="n">
        <v>83.78</v>
      </c>
      <c r="C760" s="0" t="n">
        <v>83.78</v>
      </c>
      <c r="D760" s="0" t="n">
        <v>81.69</v>
      </c>
      <c r="E760" s="0" t="n">
        <v>82.39</v>
      </c>
      <c r="F760" s="0" t="n">
        <v>795070</v>
      </c>
    </row>
    <row r="761" customFormat="false" ht="13" hidden="false" customHeight="false" outlineLevel="0" collapsed="false">
      <c r="A761" s="75" t="n">
        <v>41864</v>
      </c>
      <c r="B761" s="0" t="n">
        <v>81.74</v>
      </c>
      <c r="C761" s="0" t="n">
        <v>82.07</v>
      </c>
      <c r="D761" s="0" t="n">
        <v>81.17</v>
      </c>
      <c r="E761" s="0" t="n">
        <v>82</v>
      </c>
      <c r="F761" s="0" t="n">
        <v>1059058</v>
      </c>
    </row>
    <row r="762" customFormat="false" ht="13" hidden="false" customHeight="false" outlineLevel="0" collapsed="false">
      <c r="A762" s="75" t="n">
        <v>41863</v>
      </c>
      <c r="B762" s="0" t="n">
        <v>81.11</v>
      </c>
      <c r="C762" s="0" t="n">
        <v>81.68</v>
      </c>
      <c r="D762" s="0" t="n">
        <v>80.93</v>
      </c>
      <c r="E762" s="0" t="n">
        <v>81.27</v>
      </c>
      <c r="F762" s="0" t="n">
        <v>1023057</v>
      </c>
    </row>
    <row r="763" customFormat="false" ht="13" hidden="false" customHeight="false" outlineLevel="0" collapsed="false">
      <c r="A763" s="75" t="n">
        <v>41862</v>
      </c>
      <c r="B763" s="0" t="n">
        <v>81.21</v>
      </c>
      <c r="C763" s="0" t="n">
        <v>81.74</v>
      </c>
      <c r="D763" s="0" t="n">
        <v>81.16</v>
      </c>
      <c r="E763" s="0" t="n">
        <v>81.34</v>
      </c>
      <c r="F763" s="0" t="n">
        <v>983637</v>
      </c>
    </row>
    <row r="764" customFormat="false" ht="13" hidden="false" customHeight="false" outlineLevel="0" collapsed="false">
      <c r="A764" s="75" t="n">
        <v>41859</v>
      </c>
      <c r="B764" s="0" t="n">
        <v>80.2</v>
      </c>
      <c r="C764" s="0" t="n">
        <v>81.28</v>
      </c>
      <c r="D764" s="0" t="n">
        <v>80.2</v>
      </c>
      <c r="E764" s="0" t="n">
        <v>81.12</v>
      </c>
      <c r="F764" s="0" t="n">
        <v>1285203</v>
      </c>
    </row>
    <row r="765" customFormat="false" ht="13" hidden="false" customHeight="false" outlineLevel="0" collapsed="false">
      <c r="A765" s="75" t="n">
        <v>41858</v>
      </c>
      <c r="B765" s="0" t="n">
        <v>80.68</v>
      </c>
      <c r="C765" s="0" t="n">
        <v>80.97</v>
      </c>
      <c r="D765" s="0" t="n">
        <v>79.81</v>
      </c>
      <c r="E765" s="0" t="n">
        <v>80.07</v>
      </c>
      <c r="F765" s="0" t="n">
        <v>1320666</v>
      </c>
    </row>
    <row r="766" customFormat="false" ht="13" hidden="false" customHeight="false" outlineLevel="0" collapsed="false">
      <c r="A766" s="75" t="n">
        <v>41857</v>
      </c>
      <c r="B766" s="0" t="n">
        <v>80.42</v>
      </c>
      <c r="C766" s="0" t="n">
        <v>80.67</v>
      </c>
      <c r="D766" s="0" t="n">
        <v>80.14</v>
      </c>
      <c r="E766" s="0" t="n">
        <v>80.36</v>
      </c>
      <c r="F766" s="0" t="n">
        <v>1039691</v>
      </c>
    </row>
    <row r="767" customFormat="false" ht="13" hidden="false" customHeight="false" outlineLevel="0" collapsed="false">
      <c r="A767" s="75" t="n">
        <v>41856</v>
      </c>
      <c r="B767" s="0" t="n">
        <v>81.23</v>
      </c>
      <c r="C767" s="0" t="n">
        <v>81.23</v>
      </c>
      <c r="D767" s="0" t="n">
        <v>80.16</v>
      </c>
      <c r="E767" s="0" t="n">
        <v>80.48</v>
      </c>
      <c r="F767" s="0" t="n">
        <v>1537227</v>
      </c>
    </row>
    <row r="768" customFormat="false" ht="13" hidden="false" customHeight="false" outlineLevel="0" collapsed="false">
      <c r="A768" s="75" t="n">
        <v>41855</v>
      </c>
      <c r="B768" s="0" t="n">
        <v>81.32</v>
      </c>
      <c r="C768" s="0" t="n">
        <v>81.5</v>
      </c>
      <c r="D768" s="0" t="n">
        <v>80.59</v>
      </c>
      <c r="E768" s="0" t="n">
        <v>81.21</v>
      </c>
      <c r="F768" s="0" t="n">
        <v>2117064</v>
      </c>
    </row>
    <row r="769" customFormat="false" ht="13" hidden="false" customHeight="false" outlineLevel="0" collapsed="false">
      <c r="A769" s="75" t="n">
        <v>41852</v>
      </c>
      <c r="B769" s="0" t="n">
        <v>80.87</v>
      </c>
      <c r="C769" s="0" t="n">
        <v>81.83</v>
      </c>
      <c r="D769" s="0" t="n">
        <v>80.87</v>
      </c>
      <c r="E769" s="0" t="n">
        <v>81.54</v>
      </c>
      <c r="F769" s="0" t="n">
        <v>1687668</v>
      </c>
    </row>
    <row r="770" customFormat="false" ht="13" hidden="false" customHeight="false" outlineLevel="0" collapsed="false">
      <c r="A770" s="75" t="n">
        <v>41851</v>
      </c>
      <c r="B770" s="0" t="n">
        <v>82.23</v>
      </c>
      <c r="C770" s="0" t="n">
        <v>82.5</v>
      </c>
      <c r="D770" s="0" t="n">
        <v>80.93</v>
      </c>
      <c r="E770" s="0" t="n">
        <v>81.31</v>
      </c>
      <c r="F770" s="0" t="n">
        <v>1638190</v>
      </c>
    </row>
    <row r="771" customFormat="false" ht="13" hidden="false" customHeight="false" outlineLevel="0" collapsed="false">
      <c r="A771" s="75" t="n">
        <v>41850</v>
      </c>
      <c r="B771" s="0" t="n">
        <v>82.33</v>
      </c>
      <c r="C771" s="0" t="n">
        <v>82.46</v>
      </c>
      <c r="D771" s="0" t="n">
        <v>81.71</v>
      </c>
      <c r="E771" s="0" t="n">
        <v>82.15</v>
      </c>
      <c r="F771" s="0" t="n">
        <v>1667184</v>
      </c>
    </row>
    <row r="772" customFormat="false" ht="13" hidden="false" customHeight="false" outlineLevel="0" collapsed="false">
      <c r="A772" s="75" t="n">
        <v>41849</v>
      </c>
      <c r="B772" s="0" t="n">
        <v>82.64</v>
      </c>
      <c r="C772" s="0" t="n">
        <v>82.69</v>
      </c>
      <c r="D772" s="0" t="n">
        <v>81.87</v>
      </c>
      <c r="E772" s="0" t="n">
        <v>81.87</v>
      </c>
      <c r="F772" s="0" t="n">
        <v>1321632</v>
      </c>
    </row>
    <row r="773" customFormat="false" ht="13" hidden="false" customHeight="false" outlineLevel="0" collapsed="false">
      <c r="A773" s="75" t="n">
        <v>41848</v>
      </c>
      <c r="B773" s="0" t="n">
        <v>82.47</v>
      </c>
      <c r="C773" s="0" t="n">
        <v>82.61</v>
      </c>
      <c r="D773" s="0" t="n">
        <v>81.91</v>
      </c>
      <c r="E773" s="0" t="n">
        <v>82.49</v>
      </c>
      <c r="F773" s="0" t="n">
        <v>882530</v>
      </c>
    </row>
    <row r="774" customFormat="false" ht="13" hidden="false" customHeight="false" outlineLevel="0" collapsed="false">
      <c r="A774" s="75" t="n">
        <v>41845</v>
      </c>
      <c r="B774" s="0" t="n">
        <v>82.52</v>
      </c>
      <c r="C774" s="0" t="n">
        <v>82.62</v>
      </c>
      <c r="D774" s="0" t="n">
        <v>82.04</v>
      </c>
      <c r="E774" s="0" t="n">
        <v>82.61</v>
      </c>
      <c r="F774" s="0" t="n">
        <v>1197562</v>
      </c>
    </row>
    <row r="775" customFormat="false" ht="13" hidden="false" customHeight="false" outlineLevel="0" collapsed="false">
      <c r="A775" s="75" t="n">
        <v>41844</v>
      </c>
      <c r="B775" s="0" t="n">
        <v>81.6</v>
      </c>
      <c r="C775" s="0" t="n">
        <v>82.51</v>
      </c>
      <c r="D775" s="0" t="n">
        <v>81.59</v>
      </c>
      <c r="E775" s="0" t="n">
        <v>82.43</v>
      </c>
      <c r="F775" s="0" t="n">
        <v>1267638</v>
      </c>
    </row>
    <row r="776" customFormat="false" ht="13" hidden="false" customHeight="false" outlineLevel="0" collapsed="false">
      <c r="A776" s="75" t="n">
        <v>41843</v>
      </c>
      <c r="B776" s="0" t="n">
        <v>81.56</v>
      </c>
      <c r="C776" s="0" t="n">
        <v>81.88</v>
      </c>
      <c r="D776" s="0" t="n">
        <v>81.29</v>
      </c>
      <c r="E776" s="0" t="n">
        <v>81.83</v>
      </c>
      <c r="F776" s="0" t="n">
        <v>1043717</v>
      </c>
    </row>
    <row r="777" customFormat="false" ht="13" hidden="false" customHeight="false" outlineLevel="0" collapsed="false">
      <c r="A777" s="75" t="n">
        <v>41842</v>
      </c>
      <c r="B777" s="0" t="n">
        <v>81.16</v>
      </c>
      <c r="C777" s="0" t="n">
        <v>81.78</v>
      </c>
      <c r="D777" s="0" t="n">
        <v>81.02</v>
      </c>
      <c r="E777" s="0" t="n">
        <v>81.68</v>
      </c>
      <c r="F777" s="0" t="n">
        <v>833304</v>
      </c>
    </row>
    <row r="778" customFormat="false" ht="13" hidden="false" customHeight="false" outlineLevel="0" collapsed="false">
      <c r="A778" s="75" t="n">
        <v>41841</v>
      </c>
      <c r="B778" s="0" t="n">
        <v>80.59</v>
      </c>
      <c r="C778" s="0" t="n">
        <v>81.07</v>
      </c>
      <c r="D778" s="0" t="n">
        <v>80.41</v>
      </c>
      <c r="E778" s="0" t="n">
        <v>80.98</v>
      </c>
      <c r="F778" s="0" t="n">
        <v>1002535</v>
      </c>
    </row>
    <row r="779" customFormat="false" ht="13" hidden="false" customHeight="false" outlineLevel="0" collapsed="false">
      <c r="A779" s="75" t="n">
        <v>41838</v>
      </c>
      <c r="B779" s="0" t="n">
        <v>80.43</v>
      </c>
      <c r="C779" s="0" t="n">
        <v>81.16</v>
      </c>
      <c r="D779" s="0" t="n">
        <v>80.02</v>
      </c>
      <c r="E779" s="0" t="n">
        <v>81.03</v>
      </c>
      <c r="F779" s="0" t="n">
        <v>1390601</v>
      </c>
    </row>
    <row r="780" customFormat="false" ht="13" hidden="false" customHeight="false" outlineLevel="0" collapsed="false">
      <c r="A780" s="75" t="n">
        <v>41837</v>
      </c>
      <c r="B780" s="0" t="n">
        <v>80.04</v>
      </c>
      <c r="C780" s="0" t="n">
        <v>80.53</v>
      </c>
      <c r="D780" s="0" t="n">
        <v>79.86</v>
      </c>
      <c r="E780" s="0" t="n">
        <v>79.96</v>
      </c>
      <c r="F780" s="0" t="n">
        <v>1066578</v>
      </c>
    </row>
    <row r="781" customFormat="false" ht="13" hidden="false" customHeight="false" outlineLevel="0" collapsed="false">
      <c r="A781" s="75" t="n">
        <v>41836</v>
      </c>
      <c r="B781" s="0" t="n">
        <v>80.65</v>
      </c>
      <c r="C781" s="0" t="n">
        <v>80.68</v>
      </c>
      <c r="D781" s="0" t="n">
        <v>80.32</v>
      </c>
      <c r="E781" s="0" t="n">
        <v>80.5</v>
      </c>
      <c r="F781" s="0" t="n">
        <v>984821</v>
      </c>
    </row>
    <row r="782" customFormat="false" ht="13" hidden="false" customHeight="false" outlineLevel="0" collapsed="false">
      <c r="A782" s="75" t="n">
        <v>41835</v>
      </c>
      <c r="B782" s="0" t="n">
        <v>80.35</v>
      </c>
      <c r="C782" s="0" t="n">
        <v>80.71</v>
      </c>
      <c r="D782" s="0" t="n">
        <v>79.89</v>
      </c>
      <c r="E782" s="0" t="n">
        <v>80.34</v>
      </c>
      <c r="F782" s="0" t="n">
        <v>930275</v>
      </c>
    </row>
    <row r="783" customFormat="false" ht="13" hidden="false" customHeight="false" outlineLevel="0" collapsed="false">
      <c r="A783" s="75" t="n">
        <v>41834</v>
      </c>
      <c r="B783" s="0" t="n">
        <v>80.39</v>
      </c>
      <c r="C783" s="0" t="n">
        <v>80.5</v>
      </c>
      <c r="D783" s="0" t="n">
        <v>80.16</v>
      </c>
      <c r="E783" s="0" t="n">
        <v>80.34</v>
      </c>
      <c r="F783" s="0" t="n">
        <v>801574</v>
      </c>
    </row>
    <row r="784" customFormat="false" ht="13" hidden="false" customHeight="false" outlineLevel="0" collapsed="false">
      <c r="A784" s="75" t="n">
        <v>41831</v>
      </c>
      <c r="B784" s="0" t="n">
        <v>80.27</v>
      </c>
      <c r="C784" s="0" t="n">
        <v>80.3</v>
      </c>
      <c r="D784" s="0" t="n">
        <v>79.62</v>
      </c>
      <c r="E784" s="0" t="n">
        <v>80.13</v>
      </c>
      <c r="F784" s="0" t="n">
        <v>1069216</v>
      </c>
    </row>
    <row r="785" customFormat="false" ht="13" hidden="false" customHeight="false" outlineLevel="0" collapsed="false">
      <c r="A785" s="75" t="n">
        <v>41830</v>
      </c>
      <c r="B785" s="0" t="n">
        <v>80.8</v>
      </c>
      <c r="C785" s="0" t="n">
        <v>80.8</v>
      </c>
      <c r="D785" s="0" t="n">
        <v>79.77</v>
      </c>
      <c r="E785" s="0" t="n">
        <v>80.14</v>
      </c>
      <c r="F785" s="0" t="n">
        <v>953225</v>
      </c>
    </row>
    <row r="786" customFormat="false" ht="13" hidden="false" customHeight="false" outlineLevel="0" collapsed="false">
      <c r="A786" s="75" t="n">
        <v>41829</v>
      </c>
      <c r="B786" s="0" t="n">
        <v>80.67</v>
      </c>
      <c r="C786" s="0" t="n">
        <v>80.72</v>
      </c>
      <c r="D786" s="0" t="n">
        <v>80.19</v>
      </c>
      <c r="E786" s="0" t="n">
        <v>80.47</v>
      </c>
      <c r="F786" s="0" t="n">
        <v>943479</v>
      </c>
    </row>
    <row r="787" customFormat="false" ht="13" hidden="false" customHeight="false" outlineLevel="0" collapsed="false">
      <c r="A787" s="75" t="n">
        <v>41828</v>
      </c>
      <c r="B787" s="0" t="n">
        <v>80.36</v>
      </c>
      <c r="C787" s="0" t="n">
        <v>80.8</v>
      </c>
      <c r="D787" s="0" t="n">
        <v>80.12</v>
      </c>
      <c r="E787" s="0" t="n">
        <v>80.47</v>
      </c>
      <c r="F787" s="0" t="n">
        <v>1513432</v>
      </c>
    </row>
    <row r="788" customFormat="false" ht="13" hidden="false" customHeight="false" outlineLevel="0" collapsed="false">
      <c r="A788" s="75" t="n">
        <v>41827</v>
      </c>
      <c r="B788" s="0" t="n">
        <v>80.18</v>
      </c>
      <c r="C788" s="0" t="n">
        <v>80.52</v>
      </c>
      <c r="D788" s="0" t="n">
        <v>80.1</v>
      </c>
      <c r="E788" s="0" t="n">
        <v>80.44</v>
      </c>
      <c r="F788" s="0" t="n">
        <v>1102109</v>
      </c>
    </row>
    <row r="789" customFormat="false" ht="13" hidden="false" customHeight="false" outlineLevel="0" collapsed="false">
      <c r="A789" s="75" t="n">
        <v>41823</v>
      </c>
      <c r="B789" s="0" t="n">
        <v>80</v>
      </c>
      <c r="C789" s="0" t="n">
        <v>80.61</v>
      </c>
      <c r="D789" s="0" t="n">
        <v>80</v>
      </c>
      <c r="E789" s="0" t="n">
        <v>80.59</v>
      </c>
      <c r="F789" s="0" t="n">
        <v>775450</v>
      </c>
    </row>
    <row r="790" customFormat="false" ht="13" hidden="false" customHeight="false" outlineLevel="0" collapsed="false">
      <c r="A790" s="75" t="n">
        <v>41822</v>
      </c>
      <c r="B790" s="0" t="n">
        <v>80.01</v>
      </c>
      <c r="C790" s="0" t="n">
        <v>80.35</v>
      </c>
      <c r="D790" s="0" t="n">
        <v>79.61</v>
      </c>
      <c r="E790" s="0" t="n">
        <v>80.22</v>
      </c>
      <c r="F790" s="0" t="n">
        <v>1396946</v>
      </c>
    </row>
    <row r="791" customFormat="false" ht="13" hidden="false" customHeight="false" outlineLevel="0" collapsed="false">
      <c r="A791" s="75" t="n">
        <v>41821</v>
      </c>
      <c r="B791" s="0" t="n">
        <v>79.62</v>
      </c>
      <c r="C791" s="0" t="n">
        <v>80.56</v>
      </c>
      <c r="D791" s="0" t="n">
        <v>79.2</v>
      </c>
      <c r="E791" s="0" t="n">
        <v>80.37</v>
      </c>
      <c r="F791" s="0" t="n">
        <v>1643478</v>
      </c>
    </row>
    <row r="792" customFormat="false" ht="13" hidden="false" customHeight="false" outlineLevel="0" collapsed="false">
      <c r="A792" s="75" t="n">
        <v>41820</v>
      </c>
      <c r="B792" s="0" t="n">
        <v>79.13</v>
      </c>
      <c r="C792" s="0" t="n">
        <v>79.49</v>
      </c>
      <c r="D792" s="0" t="n">
        <v>78.82</v>
      </c>
      <c r="E792" s="0" t="n">
        <v>79.28</v>
      </c>
      <c r="F792" s="0" t="n">
        <v>1119752</v>
      </c>
    </row>
    <row r="793" customFormat="false" ht="13" hidden="false" customHeight="false" outlineLevel="0" collapsed="false">
      <c r="A793" s="75" t="n">
        <v>41817</v>
      </c>
      <c r="B793" s="0" t="n">
        <v>79.06</v>
      </c>
      <c r="C793" s="0" t="n">
        <v>79.55</v>
      </c>
      <c r="D793" s="0" t="n">
        <v>78.86</v>
      </c>
      <c r="E793" s="0" t="n">
        <v>79.48</v>
      </c>
      <c r="F793" s="0" t="n">
        <v>1364310</v>
      </c>
    </row>
    <row r="794" customFormat="false" ht="13" hidden="false" customHeight="false" outlineLevel="0" collapsed="false">
      <c r="A794" s="75" t="n">
        <v>41816</v>
      </c>
      <c r="B794" s="0" t="n">
        <v>79.28</v>
      </c>
      <c r="C794" s="0" t="n">
        <v>79.28</v>
      </c>
      <c r="D794" s="0" t="n">
        <v>78.63</v>
      </c>
      <c r="E794" s="0" t="n">
        <v>79.11</v>
      </c>
      <c r="F794" s="0" t="n">
        <v>878109</v>
      </c>
    </row>
    <row r="795" customFormat="false" ht="13" hidden="false" customHeight="false" outlineLevel="0" collapsed="false">
      <c r="A795" s="75" t="n">
        <v>41815</v>
      </c>
      <c r="B795" s="0" t="n">
        <v>78.76</v>
      </c>
      <c r="C795" s="0" t="n">
        <v>79.44</v>
      </c>
      <c r="D795" s="0" t="n">
        <v>78.61</v>
      </c>
      <c r="E795" s="0" t="n">
        <v>79.25</v>
      </c>
      <c r="F795" s="0" t="n">
        <v>1038088</v>
      </c>
    </row>
    <row r="796" customFormat="false" ht="13" hidden="false" customHeight="false" outlineLevel="0" collapsed="false">
      <c r="A796" s="75" t="n">
        <v>41814</v>
      </c>
      <c r="B796" s="0" t="n">
        <v>79.15</v>
      </c>
      <c r="C796" s="0" t="n">
        <v>79.63</v>
      </c>
      <c r="D796" s="0" t="n">
        <v>78.85</v>
      </c>
      <c r="E796" s="0" t="n">
        <v>79.06</v>
      </c>
      <c r="F796" s="0" t="n">
        <v>1044404</v>
      </c>
    </row>
    <row r="797" customFormat="false" ht="13" hidden="false" customHeight="false" outlineLevel="0" collapsed="false">
      <c r="A797" s="75" t="n">
        <v>41813</v>
      </c>
      <c r="B797" s="0" t="n">
        <v>79.36</v>
      </c>
      <c r="C797" s="0" t="n">
        <v>79.59</v>
      </c>
      <c r="D797" s="0" t="n">
        <v>78.86</v>
      </c>
      <c r="E797" s="0" t="n">
        <v>79.22</v>
      </c>
      <c r="F797" s="0" t="n">
        <v>921176</v>
      </c>
    </row>
    <row r="798" customFormat="false" ht="13" hidden="false" customHeight="false" outlineLevel="0" collapsed="false">
      <c r="A798" s="75" t="n">
        <v>41810</v>
      </c>
      <c r="B798" s="0" t="n">
        <v>78.86</v>
      </c>
      <c r="C798" s="0" t="n">
        <v>79.66</v>
      </c>
      <c r="D798" s="0" t="n">
        <v>78.5</v>
      </c>
      <c r="E798" s="0" t="n">
        <v>79.45</v>
      </c>
      <c r="F798" s="0" t="n">
        <v>3498457</v>
      </c>
    </row>
    <row r="799" customFormat="false" ht="13" hidden="false" customHeight="false" outlineLevel="0" collapsed="false">
      <c r="A799" s="75" t="n">
        <v>41809</v>
      </c>
      <c r="B799" s="0" t="n">
        <v>78.88</v>
      </c>
      <c r="C799" s="0" t="n">
        <v>78.92</v>
      </c>
      <c r="D799" s="0" t="n">
        <v>78.35</v>
      </c>
      <c r="E799" s="0" t="n">
        <v>78.46</v>
      </c>
      <c r="F799" s="0" t="n">
        <v>1646681</v>
      </c>
    </row>
    <row r="800" customFormat="false" ht="13" hidden="false" customHeight="false" outlineLevel="0" collapsed="false">
      <c r="A800" s="75" t="n">
        <v>41808</v>
      </c>
      <c r="B800" s="0" t="n">
        <v>78.22</v>
      </c>
      <c r="C800" s="0" t="n">
        <v>78.7</v>
      </c>
      <c r="D800" s="0" t="n">
        <v>77.92</v>
      </c>
      <c r="E800" s="0" t="n">
        <v>78.61</v>
      </c>
      <c r="F800" s="0" t="n">
        <v>2240077</v>
      </c>
    </row>
    <row r="801" customFormat="false" ht="13" hidden="false" customHeight="false" outlineLevel="0" collapsed="false">
      <c r="A801" s="75" t="n">
        <v>41807</v>
      </c>
      <c r="B801" s="0" t="n">
        <v>78.48</v>
      </c>
      <c r="C801" s="0" t="n">
        <v>78.82</v>
      </c>
      <c r="D801" s="0" t="n">
        <v>78.21</v>
      </c>
      <c r="E801" s="0" t="n">
        <v>78.22</v>
      </c>
      <c r="F801" s="0" t="n">
        <v>1954364</v>
      </c>
    </row>
    <row r="802" customFormat="false" ht="13" hidden="false" customHeight="false" outlineLevel="0" collapsed="false">
      <c r="A802" s="75" t="n">
        <v>41806</v>
      </c>
      <c r="B802" s="0" t="n">
        <v>78.47</v>
      </c>
      <c r="C802" s="0" t="n">
        <v>79.13</v>
      </c>
      <c r="D802" s="0" t="n">
        <v>78.45</v>
      </c>
      <c r="E802" s="0" t="n">
        <v>78.65</v>
      </c>
      <c r="F802" s="0" t="n">
        <v>1027306</v>
      </c>
    </row>
    <row r="803" customFormat="false" ht="13" hidden="false" customHeight="false" outlineLevel="0" collapsed="false">
      <c r="A803" s="75" t="n">
        <v>41803</v>
      </c>
      <c r="B803" s="0" t="n">
        <v>78.54</v>
      </c>
      <c r="C803" s="0" t="n">
        <v>79.06</v>
      </c>
      <c r="D803" s="0" t="n">
        <v>78.25</v>
      </c>
      <c r="E803" s="0" t="n">
        <v>78.81</v>
      </c>
      <c r="F803" s="0" t="n">
        <v>1083133</v>
      </c>
    </row>
    <row r="804" customFormat="false" ht="13" hidden="false" customHeight="false" outlineLevel="0" collapsed="false">
      <c r="A804" s="75" t="n">
        <v>41802</v>
      </c>
      <c r="B804" s="0" t="n">
        <v>78.08</v>
      </c>
      <c r="C804" s="0" t="n">
        <v>78.63</v>
      </c>
      <c r="D804" s="0" t="n">
        <v>77.95</v>
      </c>
      <c r="E804" s="0" t="n">
        <v>78.25</v>
      </c>
      <c r="F804" s="0" t="n">
        <v>1169398</v>
      </c>
    </row>
    <row r="805" customFormat="false" ht="13" hidden="false" customHeight="false" outlineLevel="0" collapsed="false">
      <c r="A805" s="75" t="n">
        <v>41801</v>
      </c>
      <c r="B805" s="0" t="n">
        <v>78.6</v>
      </c>
      <c r="C805" s="0" t="n">
        <v>78.96</v>
      </c>
      <c r="D805" s="0" t="n">
        <v>78.1</v>
      </c>
      <c r="E805" s="0" t="n">
        <v>78.54</v>
      </c>
      <c r="F805" s="0" t="n">
        <v>1604428</v>
      </c>
    </row>
    <row r="806" customFormat="false" ht="13" hidden="false" customHeight="false" outlineLevel="0" collapsed="false">
      <c r="A806" s="75" t="n">
        <v>41800</v>
      </c>
      <c r="B806" s="0" t="n">
        <v>79.72</v>
      </c>
      <c r="C806" s="0" t="n">
        <v>80.37</v>
      </c>
      <c r="D806" s="0" t="n">
        <v>79.37</v>
      </c>
      <c r="E806" s="0" t="n">
        <v>79.4</v>
      </c>
      <c r="F806" s="0" t="n">
        <v>1980233</v>
      </c>
    </row>
    <row r="807" customFormat="false" ht="13" hidden="false" customHeight="false" outlineLevel="0" collapsed="false">
      <c r="A807" s="75" t="n">
        <v>41799</v>
      </c>
      <c r="B807" s="0" t="n">
        <v>79.58</v>
      </c>
      <c r="C807" s="0" t="n">
        <v>80.12</v>
      </c>
      <c r="D807" s="0" t="n">
        <v>79.53</v>
      </c>
      <c r="E807" s="0" t="n">
        <v>80</v>
      </c>
      <c r="F807" s="0" t="n">
        <v>1281913</v>
      </c>
    </row>
    <row r="808" customFormat="false" ht="13" hidden="false" customHeight="false" outlineLevel="0" collapsed="false">
      <c r="A808" s="75" t="n">
        <v>41796</v>
      </c>
      <c r="B808" s="0" t="n">
        <v>79.17</v>
      </c>
      <c r="C808" s="0" t="n">
        <v>79.67</v>
      </c>
      <c r="D808" s="0" t="n">
        <v>78.8</v>
      </c>
      <c r="E808" s="0" t="n">
        <v>79.61</v>
      </c>
      <c r="F808" s="0" t="n">
        <v>1412444</v>
      </c>
    </row>
    <row r="809" customFormat="false" ht="13" hidden="false" customHeight="false" outlineLevel="0" collapsed="false">
      <c r="A809" s="75" t="n">
        <v>41795</v>
      </c>
      <c r="B809" s="0" t="n">
        <v>78.79</v>
      </c>
      <c r="C809" s="0" t="n">
        <v>78.84</v>
      </c>
      <c r="D809" s="0" t="n">
        <v>78.02</v>
      </c>
      <c r="E809" s="0" t="n">
        <v>78.7</v>
      </c>
      <c r="F809" s="0" t="n">
        <v>1515173</v>
      </c>
    </row>
    <row r="810" customFormat="false" ht="13" hidden="false" customHeight="false" outlineLevel="0" collapsed="false">
      <c r="A810" s="75" t="n">
        <v>41794</v>
      </c>
      <c r="B810" s="0" t="n">
        <v>78.33</v>
      </c>
      <c r="C810" s="0" t="n">
        <v>78.84</v>
      </c>
      <c r="D810" s="0" t="n">
        <v>78.08</v>
      </c>
      <c r="E810" s="0" t="n">
        <v>78.83</v>
      </c>
      <c r="F810" s="0" t="n">
        <v>2334556</v>
      </c>
    </row>
    <row r="811" customFormat="false" ht="13" hidden="false" customHeight="false" outlineLevel="0" collapsed="false">
      <c r="A811" s="75" t="n">
        <v>41793</v>
      </c>
      <c r="B811" s="0" t="n">
        <v>78.92</v>
      </c>
      <c r="C811" s="0" t="n">
        <v>79.38</v>
      </c>
      <c r="D811" s="0" t="n">
        <v>78.54</v>
      </c>
      <c r="E811" s="0" t="n">
        <v>78.71</v>
      </c>
      <c r="F811" s="0" t="n">
        <v>2296590</v>
      </c>
    </row>
    <row r="812" customFormat="false" ht="13" hidden="false" customHeight="false" outlineLevel="0" collapsed="false">
      <c r="A812" s="75" t="n">
        <v>41792</v>
      </c>
      <c r="B812" s="0" t="n">
        <v>79.65</v>
      </c>
      <c r="C812" s="0" t="n">
        <v>79.92</v>
      </c>
      <c r="D812" s="0" t="n">
        <v>79.15</v>
      </c>
      <c r="E812" s="0" t="n">
        <v>79.38</v>
      </c>
      <c r="F812" s="0" t="n">
        <v>980440</v>
      </c>
    </row>
    <row r="813" customFormat="false" ht="13" hidden="false" customHeight="false" outlineLevel="0" collapsed="false">
      <c r="A813" s="75" t="n">
        <v>41789</v>
      </c>
      <c r="B813" s="0" t="n">
        <v>79.75</v>
      </c>
      <c r="C813" s="0" t="n">
        <v>79.88</v>
      </c>
      <c r="D813" s="0" t="n">
        <v>79.37</v>
      </c>
      <c r="E813" s="0" t="n">
        <v>79.68</v>
      </c>
      <c r="F813" s="0" t="n">
        <v>2221524</v>
      </c>
    </row>
    <row r="814" customFormat="false" ht="13" hidden="false" customHeight="false" outlineLevel="0" collapsed="false">
      <c r="A814" s="75" t="n">
        <v>41788</v>
      </c>
      <c r="B814" s="0" t="n">
        <v>79.18</v>
      </c>
      <c r="C814" s="0" t="n">
        <v>79.57</v>
      </c>
      <c r="D814" s="0" t="n">
        <v>78.9</v>
      </c>
      <c r="E814" s="0" t="n">
        <v>79.56</v>
      </c>
      <c r="F814" s="0" t="n">
        <v>1062810</v>
      </c>
    </row>
    <row r="815" customFormat="false" ht="13" hidden="false" customHeight="false" outlineLevel="0" collapsed="false">
      <c r="A815" s="75" t="n">
        <v>41787</v>
      </c>
      <c r="B815" s="0" t="n">
        <v>79.72</v>
      </c>
      <c r="C815" s="0" t="n">
        <v>79.79</v>
      </c>
      <c r="D815" s="0" t="n">
        <v>78.81</v>
      </c>
      <c r="E815" s="0" t="n">
        <v>78.87</v>
      </c>
      <c r="F815" s="0" t="n">
        <v>1252142</v>
      </c>
    </row>
    <row r="816" customFormat="false" ht="13" hidden="false" customHeight="false" outlineLevel="0" collapsed="false">
      <c r="A816" s="75" t="n">
        <v>41786</v>
      </c>
      <c r="B816" s="0" t="n">
        <v>79.01</v>
      </c>
      <c r="C816" s="0" t="n">
        <v>79.3</v>
      </c>
      <c r="D816" s="0" t="n">
        <v>78.86</v>
      </c>
      <c r="E816" s="0" t="n">
        <v>79.3</v>
      </c>
      <c r="F816" s="0" t="n">
        <v>1172416</v>
      </c>
    </row>
    <row r="817" customFormat="false" ht="13" hidden="false" customHeight="false" outlineLevel="0" collapsed="false">
      <c r="A817" s="75" t="n">
        <v>41782</v>
      </c>
      <c r="B817" s="0" t="n">
        <v>78.32</v>
      </c>
      <c r="C817" s="0" t="n">
        <v>78.88</v>
      </c>
      <c r="D817" s="0" t="n">
        <v>78.14</v>
      </c>
      <c r="E817" s="0" t="n">
        <v>78.85</v>
      </c>
      <c r="F817" s="0" t="n">
        <v>968451</v>
      </c>
    </row>
    <row r="818" customFormat="false" ht="13" hidden="false" customHeight="false" outlineLevel="0" collapsed="false">
      <c r="A818" s="75" t="n">
        <v>41781</v>
      </c>
      <c r="B818" s="0" t="n">
        <v>77.89</v>
      </c>
      <c r="C818" s="0" t="n">
        <v>78.28</v>
      </c>
      <c r="D818" s="0" t="n">
        <v>77.52</v>
      </c>
      <c r="E818" s="0" t="n">
        <v>78.08</v>
      </c>
      <c r="F818" s="0" t="n">
        <v>994018</v>
      </c>
    </row>
    <row r="819" customFormat="false" ht="13" hidden="false" customHeight="false" outlineLevel="0" collapsed="false">
      <c r="A819" s="75" t="n">
        <v>41780</v>
      </c>
      <c r="B819" s="0" t="n">
        <v>78.07</v>
      </c>
      <c r="C819" s="0" t="n">
        <v>78.07</v>
      </c>
      <c r="D819" s="0" t="n">
        <v>77.42</v>
      </c>
      <c r="E819" s="0" t="n">
        <v>77.72</v>
      </c>
      <c r="F819" s="0" t="n">
        <v>1300842</v>
      </c>
    </row>
    <row r="820" customFormat="false" ht="13" hidden="false" customHeight="false" outlineLevel="0" collapsed="false">
      <c r="A820" s="75" t="n">
        <v>41779</v>
      </c>
      <c r="B820" s="0" t="n">
        <v>78.15</v>
      </c>
      <c r="C820" s="0" t="n">
        <v>78.15</v>
      </c>
      <c r="D820" s="0" t="n">
        <v>77.37</v>
      </c>
      <c r="E820" s="0" t="n">
        <v>77.56</v>
      </c>
      <c r="F820" s="0" t="n">
        <v>1650950</v>
      </c>
    </row>
    <row r="821" customFormat="false" ht="13" hidden="false" customHeight="false" outlineLevel="0" collapsed="false">
      <c r="A821" s="75" t="n">
        <v>41778</v>
      </c>
      <c r="B821" s="0" t="n">
        <v>77.52</v>
      </c>
      <c r="C821" s="0" t="n">
        <v>78.12</v>
      </c>
      <c r="D821" s="0" t="n">
        <v>77.36</v>
      </c>
      <c r="E821" s="0" t="n">
        <v>78.05</v>
      </c>
      <c r="F821" s="0" t="n">
        <v>1121570</v>
      </c>
    </row>
    <row r="822" customFormat="false" ht="13" hidden="false" customHeight="false" outlineLevel="0" collapsed="false">
      <c r="A822" s="75" t="n">
        <v>41775</v>
      </c>
      <c r="B822" s="0" t="n">
        <v>76.91</v>
      </c>
      <c r="C822" s="0" t="n">
        <v>77.84</v>
      </c>
      <c r="D822" s="0" t="n">
        <v>76.45</v>
      </c>
      <c r="E822" s="0" t="n">
        <v>77.81</v>
      </c>
      <c r="F822" s="0" t="n">
        <v>1829827</v>
      </c>
    </row>
    <row r="823" customFormat="false" ht="13" hidden="false" customHeight="false" outlineLevel="0" collapsed="false">
      <c r="A823" s="75" t="n">
        <v>41774</v>
      </c>
      <c r="B823" s="0" t="n">
        <v>77.85</v>
      </c>
      <c r="C823" s="0" t="n">
        <v>78</v>
      </c>
      <c r="D823" s="0" t="n">
        <v>76.47</v>
      </c>
      <c r="E823" s="0" t="n">
        <v>76.75</v>
      </c>
      <c r="F823" s="0" t="n">
        <v>2112931</v>
      </c>
    </row>
    <row r="824" customFormat="false" ht="13" hidden="false" customHeight="false" outlineLevel="0" collapsed="false">
      <c r="A824" s="75" t="n">
        <v>41773</v>
      </c>
      <c r="B824" s="0" t="n">
        <v>79.02</v>
      </c>
      <c r="C824" s="0" t="n">
        <v>79.1</v>
      </c>
      <c r="D824" s="0" t="n">
        <v>77.94</v>
      </c>
      <c r="E824" s="0" t="n">
        <v>78.09</v>
      </c>
      <c r="F824" s="0" t="n">
        <v>1004824</v>
      </c>
    </row>
    <row r="825" customFormat="false" ht="13" hidden="false" customHeight="false" outlineLevel="0" collapsed="false">
      <c r="A825" s="75" t="n">
        <v>41772</v>
      </c>
      <c r="B825" s="0" t="n">
        <v>78.9</v>
      </c>
      <c r="C825" s="0" t="n">
        <v>79.12</v>
      </c>
      <c r="D825" s="0" t="n">
        <v>78.6</v>
      </c>
      <c r="E825" s="0" t="n">
        <v>78.92</v>
      </c>
      <c r="F825" s="0" t="n">
        <v>1243182</v>
      </c>
    </row>
    <row r="826" customFormat="false" ht="13" hidden="false" customHeight="false" outlineLevel="0" collapsed="false">
      <c r="A826" s="75" t="n">
        <v>41771</v>
      </c>
      <c r="B826" s="0" t="n">
        <v>77.99</v>
      </c>
      <c r="C826" s="0" t="n">
        <v>79.12</v>
      </c>
      <c r="D826" s="0" t="n">
        <v>77.99</v>
      </c>
      <c r="E826" s="0" t="n">
        <v>78.89</v>
      </c>
      <c r="F826" s="0" t="n">
        <v>1319353</v>
      </c>
    </row>
    <row r="827" customFormat="false" ht="13" hidden="false" customHeight="false" outlineLevel="0" collapsed="false">
      <c r="A827" s="75" t="n">
        <v>41768</v>
      </c>
      <c r="B827" s="0" t="n">
        <v>77.62</v>
      </c>
      <c r="C827" s="0" t="n">
        <v>78.26</v>
      </c>
      <c r="D827" s="0" t="n">
        <v>77.51</v>
      </c>
      <c r="E827" s="0" t="n">
        <v>78.07</v>
      </c>
      <c r="F827" s="0" t="n">
        <v>1352420</v>
      </c>
    </row>
    <row r="828" customFormat="false" ht="13" hidden="false" customHeight="false" outlineLevel="0" collapsed="false">
      <c r="A828" s="75" t="n">
        <v>41767</v>
      </c>
      <c r="B828" s="0" t="n">
        <v>77.32</v>
      </c>
      <c r="C828" s="0" t="n">
        <v>78.17</v>
      </c>
      <c r="D828" s="0" t="n">
        <v>77.14</v>
      </c>
      <c r="E828" s="0" t="n">
        <v>77.85</v>
      </c>
      <c r="F828" s="0" t="n">
        <v>1837554</v>
      </c>
    </row>
    <row r="829" customFormat="false" ht="13" hidden="false" customHeight="false" outlineLevel="0" collapsed="false">
      <c r="A829" s="75" t="n">
        <v>41766</v>
      </c>
      <c r="B829" s="0" t="n">
        <v>77.25</v>
      </c>
      <c r="C829" s="0" t="n">
        <v>77.52</v>
      </c>
      <c r="D829" s="0" t="n">
        <v>76.46</v>
      </c>
      <c r="E829" s="0" t="n">
        <v>77.46</v>
      </c>
      <c r="F829" s="0" t="n">
        <v>2112680</v>
      </c>
    </row>
    <row r="830" customFormat="false" ht="13" hidden="false" customHeight="false" outlineLevel="0" collapsed="false">
      <c r="A830" s="75" t="n">
        <v>41765</v>
      </c>
      <c r="B830" s="0" t="n">
        <v>77.44</v>
      </c>
      <c r="C830" s="0" t="n">
        <v>77.6</v>
      </c>
      <c r="D830" s="0" t="n">
        <v>76.97</v>
      </c>
      <c r="E830" s="0" t="n">
        <v>77.06</v>
      </c>
      <c r="F830" s="0" t="n">
        <v>1689270</v>
      </c>
    </row>
    <row r="831" customFormat="false" ht="13" hidden="false" customHeight="false" outlineLevel="0" collapsed="false">
      <c r="A831" s="75" t="n">
        <v>41764</v>
      </c>
      <c r="B831" s="0" t="n">
        <v>77.28</v>
      </c>
      <c r="C831" s="0" t="n">
        <v>77.95</v>
      </c>
      <c r="D831" s="0" t="n">
        <v>76.75</v>
      </c>
      <c r="E831" s="0" t="n">
        <v>77.87</v>
      </c>
      <c r="F831" s="0" t="n">
        <v>1219932</v>
      </c>
    </row>
    <row r="832" customFormat="false" ht="13" hidden="false" customHeight="false" outlineLevel="0" collapsed="false">
      <c r="A832" s="75" t="n">
        <v>41761</v>
      </c>
      <c r="B832" s="0" t="n">
        <v>77.7</v>
      </c>
      <c r="C832" s="0" t="n">
        <v>78.2</v>
      </c>
      <c r="D832" s="0" t="n">
        <v>77.3</v>
      </c>
      <c r="E832" s="0" t="n">
        <v>77.54</v>
      </c>
      <c r="F832" s="0" t="n">
        <v>1759994</v>
      </c>
    </row>
    <row r="833" customFormat="false" ht="13" hidden="false" customHeight="false" outlineLevel="0" collapsed="false">
      <c r="A833" s="75" t="n">
        <v>41760</v>
      </c>
      <c r="B833" s="0" t="n">
        <v>77.97</v>
      </c>
      <c r="C833" s="0" t="n">
        <v>78.27</v>
      </c>
      <c r="D833" s="0" t="n">
        <v>77.37</v>
      </c>
      <c r="E833" s="0" t="n">
        <v>77.62</v>
      </c>
      <c r="F833" s="0" t="n">
        <v>1289665</v>
      </c>
    </row>
    <row r="834" customFormat="false" ht="13" hidden="false" customHeight="false" outlineLevel="0" collapsed="false">
      <c r="A834" s="75" t="n">
        <v>41759</v>
      </c>
      <c r="B834" s="0" t="n">
        <v>76.05</v>
      </c>
      <c r="C834" s="0" t="n">
        <v>78.35</v>
      </c>
      <c r="D834" s="0" t="n">
        <v>76.04</v>
      </c>
      <c r="E834" s="0" t="n">
        <v>77.96</v>
      </c>
      <c r="F834" s="0" t="n">
        <v>2138172</v>
      </c>
    </row>
    <row r="835" customFormat="false" ht="13" hidden="false" customHeight="false" outlineLevel="0" collapsed="false">
      <c r="A835" s="75" t="n">
        <v>41758</v>
      </c>
      <c r="B835" s="0" t="n">
        <v>76.16</v>
      </c>
      <c r="C835" s="0" t="n">
        <v>77.13</v>
      </c>
      <c r="D835" s="0" t="n">
        <v>76.02</v>
      </c>
      <c r="E835" s="0" t="n">
        <v>76.99</v>
      </c>
      <c r="F835" s="0" t="n">
        <v>1889768</v>
      </c>
    </row>
    <row r="836" customFormat="false" ht="13" hidden="false" customHeight="false" outlineLevel="0" collapsed="false">
      <c r="A836" s="75" t="n">
        <v>41757</v>
      </c>
      <c r="B836" s="0" t="n">
        <v>76.04</v>
      </c>
      <c r="C836" s="0" t="n">
        <v>76.53</v>
      </c>
      <c r="D836" s="0" t="n">
        <v>74.99</v>
      </c>
      <c r="E836" s="0" t="n">
        <v>75.68</v>
      </c>
      <c r="F836" s="0" t="n">
        <v>2119091</v>
      </c>
    </row>
    <row r="837" customFormat="false" ht="13" hidden="false" customHeight="false" outlineLevel="0" collapsed="false">
      <c r="A837" s="75" t="n">
        <v>41754</v>
      </c>
      <c r="B837" s="0" t="n">
        <v>76.24</v>
      </c>
      <c r="C837" s="0" t="n">
        <v>76.68</v>
      </c>
      <c r="D837" s="0" t="n">
        <v>75.5</v>
      </c>
      <c r="E837" s="0" t="n">
        <v>75.66</v>
      </c>
      <c r="F837" s="0" t="n">
        <v>1437750</v>
      </c>
    </row>
    <row r="838" customFormat="false" ht="13" hidden="false" customHeight="false" outlineLevel="0" collapsed="false">
      <c r="A838" s="75" t="n">
        <v>41753</v>
      </c>
      <c r="B838" s="0" t="n">
        <v>76.84</v>
      </c>
      <c r="C838" s="0" t="n">
        <v>77.02</v>
      </c>
      <c r="D838" s="0" t="n">
        <v>76.32</v>
      </c>
      <c r="E838" s="0" t="n">
        <v>76.62</v>
      </c>
      <c r="F838" s="0" t="n">
        <v>1531964</v>
      </c>
    </row>
    <row r="839" customFormat="false" ht="13" hidden="false" customHeight="false" outlineLevel="0" collapsed="false">
      <c r="A839" s="75" t="n">
        <v>41752</v>
      </c>
      <c r="B839" s="0" t="n">
        <v>75.86</v>
      </c>
      <c r="C839" s="0" t="n">
        <v>76.54</v>
      </c>
      <c r="D839" s="0" t="n">
        <v>75.86</v>
      </c>
      <c r="E839" s="0" t="n">
        <v>76.29</v>
      </c>
      <c r="F839" s="0" t="n">
        <v>1389511</v>
      </c>
    </row>
    <row r="840" customFormat="false" ht="13" hidden="false" customHeight="false" outlineLevel="0" collapsed="false">
      <c r="A840" s="75" t="n">
        <v>41751</v>
      </c>
      <c r="B840" s="0" t="n">
        <v>76.13</v>
      </c>
      <c r="C840" s="0" t="n">
        <v>76.61</v>
      </c>
      <c r="D840" s="0" t="n">
        <v>75.76</v>
      </c>
      <c r="E840" s="0" t="n">
        <v>76.33</v>
      </c>
      <c r="F840" s="0" t="n">
        <v>1189729</v>
      </c>
    </row>
    <row r="841" customFormat="false" ht="13" hidden="false" customHeight="false" outlineLevel="0" collapsed="false">
      <c r="A841" s="75" t="n">
        <v>41750</v>
      </c>
      <c r="B841" s="0" t="n">
        <v>75.77</v>
      </c>
      <c r="C841" s="0" t="n">
        <v>76.44</v>
      </c>
      <c r="D841" s="0" t="n">
        <v>75.77</v>
      </c>
      <c r="E841" s="0" t="n">
        <v>76.06</v>
      </c>
      <c r="F841" s="0" t="n">
        <v>926149</v>
      </c>
    </row>
    <row r="842" customFormat="false" ht="13" hidden="false" customHeight="false" outlineLevel="0" collapsed="false">
      <c r="A842" s="75" t="n">
        <v>41746</v>
      </c>
      <c r="B842" s="0" t="n">
        <v>75.24</v>
      </c>
      <c r="C842" s="0" t="n">
        <v>76.45</v>
      </c>
      <c r="D842" s="0" t="n">
        <v>75.2</v>
      </c>
      <c r="E842" s="0" t="n">
        <v>76.31</v>
      </c>
      <c r="F842" s="0" t="n">
        <v>2039426</v>
      </c>
    </row>
    <row r="843" customFormat="false" ht="13" hidden="false" customHeight="false" outlineLevel="0" collapsed="false">
      <c r="A843" s="75" t="n">
        <v>41745</v>
      </c>
      <c r="B843" s="0" t="n">
        <v>75.7</v>
      </c>
      <c r="C843" s="0" t="n">
        <v>75.7</v>
      </c>
      <c r="D843" s="0" t="n">
        <v>74.69</v>
      </c>
      <c r="E843" s="0" t="n">
        <v>75.43</v>
      </c>
      <c r="F843" s="0" t="n">
        <v>1927514</v>
      </c>
    </row>
    <row r="844" customFormat="false" ht="13" hidden="false" customHeight="false" outlineLevel="0" collapsed="false">
      <c r="A844" s="75" t="n">
        <v>41744</v>
      </c>
      <c r="B844" s="0" t="n">
        <v>74.3</v>
      </c>
      <c r="C844" s="0" t="n">
        <v>75.13</v>
      </c>
      <c r="D844" s="0" t="n">
        <v>73.8</v>
      </c>
      <c r="E844" s="0" t="n">
        <v>75.08</v>
      </c>
      <c r="F844" s="0" t="n">
        <v>2109087</v>
      </c>
    </row>
    <row r="845" customFormat="false" ht="13" hidden="false" customHeight="false" outlineLevel="0" collapsed="false">
      <c r="A845" s="75" t="n">
        <v>41743</v>
      </c>
      <c r="B845" s="0" t="n">
        <v>74.41</v>
      </c>
      <c r="C845" s="0" t="n">
        <v>74.57</v>
      </c>
      <c r="D845" s="0" t="n">
        <v>73.38</v>
      </c>
      <c r="E845" s="0" t="n">
        <v>74.24</v>
      </c>
      <c r="F845" s="0" t="n">
        <v>1980559</v>
      </c>
    </row>
    <row r="846" customFormat="false" ht="13" hidden="false" customHeight="false" outlineLevel="0" collapsed="false">
      <c r="A846" s="75" t="n">
        <v>41740</v>
      </c>
      <c r="B846" s="0" t="n">
        <v>74.67</v>
      </c>
      <c r="C846" s="0" t="n">
        <v>75.29</v>
      </c>
      <c r="D846" s="0" t="n">
        <v>73.69</v>
      </c>
      <c r="E846" s="0" t="n">
        <v>73.73</v>
      </c>
      <c r="F846" s="0" t="n">
        <v>2730515</v>
      </c>
    </row>
    <row r="847" customFormat="false" ht="13" hidden="false" customHeight="false" outlineLevel="0" collapsed="false">
      <c r="A847" s="75" t="n">
        <v>41739</v>
      </c>
      <c r="B847" s="0" t="n">
        <v>78.08</v>
      </c>
      <c r="C847" s="0" t="n">
        <v>78.12</v>
      </c>
      <c r="D847" s="0" t="n">
        <v>75.22</v>
      </c>
      <c r="E847" s="0" t="n">
        <v>75.22</v>
      </c>
      <c r="F847" s="0" t="n">
        <v>3725432</v>
      </c>
    </row>
    <row r="848" customFormat="false" ht="13" hidden="false" customHeight="false" outlineLevel="0" collapsed="false">
      <c r="A848" s="75" t="n">
        <v>41738</v>
      </c>
      <c r="B848" s="0" t="n">
        <v>75.47</v>
      </c>
      <c r="C848" s="0" t="n">
        <v>75.96</v>
      </c>
      <c r="D848" s="0" t="n">
        <v>75.06</v>
      </c>
      <c r="E848" s="0" t="n">
        <v>75.88</v>
      </c>
      <c r="F848" s="0" t="n">
        <v>1587637</v>
      </c>
    </row>
    <row r="849" customFormat="false" ht="13" hidden="false" customHeight="false" outlineLevel="0" collapsed="false">
      <c r="A849" s="75" t="n">
        <v>41737</v>
      </c>
      <c r="B849" s="0" t="n">
        <v>75.46</v>
      </c>
      <c r="C849" s="0" t="n">
        <v>75.94</v>
      </c>
      <c r="D849" s="0" t="n">
        <v>75.16</v>
      </c>
      <c r="E849" s="0" t="n">
        <v>75.56</v>
      </c>
      <c r="F849" s="0" t="n">
        <v>1664666</v>
      </c>
    </row>
    <row r="850" customFormat="false" ht="13" hidden="false" customHeight="false" outlineLevel="0" collapsed="false">
      <c r="A850" s="75" t="n">
        <v>41736</v>
      </c>
      <c r="B850" s="0" t="n">
        <v>75.97</v>
      </c>
      <c r="C850" s="0" t="n">
        <v>76.19</v>
      </c>
      <c r="D850" s="0" t="n">
        <v>75.02</v>
      </c>
      <c r="E850" s="0" t="n">
        <v>75.27</v>
      </c>
      <c r="F850" s="0" t="n">
        <v>1711915</v>
      </c>
    </row>
    <row r="851" customFormat="false" ht="13" hidden="false" customHeight="false" outlineLevel="0" collapsed="false">
      <c r="A851" s="75" t="n">
        <v>41733</v>
      </c>
      <c r="B851" s="0" t="n">
        <v>77.77</v>
      </c>
      <c r="C851" s="0" t="n">
        <v>77.78</v>
      </c>
      <c r="D851" s="0" t="n">
        <v>75.77</v>
      </c>
      <c r="E851" s="0" t="n">
        <v>75.82</v>
      </c>
      <c r="F851" s="0" t="n">
        <v>2023253</v>
      </c>
    </row>
    <row r="852" customFormat="false" ht="13" hidden="false" customHeight="false" outlineLevel="0" collapsed="false">
      <c r="A852" s="75" t="n">
        <v>41732</v>
      </c>
      <c r="B852" s="0" t="n">
        <v>77.98</v>
      </c>
      <c r="C852" s="0" t="n">
        <v>78</v>
      </c>
      <c r="D852" s="0" t="n">
        <v>77.02</v>
      </c>
      <c r="E852" s="0" t="n">
        <v>77.37</v>
      </c>
      <c r="F852" s="0" t="n">
        <v>1186584</v>
      </c>
    </row>
    <row r="853" customFormat="false" ht="13" hidden="false" customHeight="false" outlineLevel="0" collapsed="false">
      <c r="A853" s="75" t="n">
        <v>41731</v>
      </c>
      <c r="B853" s="0" t="n">
        <v>77.41</v>
      </c>
      <c r="C853" s="0" t="n">
        <v>77.89</v>
      </c>
      <c r="D853" s="0" t="n">
        <v>77.26</v>
      </c>
      <c r="E853" s="0" t="n">
        <v>77.67</v>
      </c>
      <c r="F853" s="0" t="n">
        <v>1666949</v>
      </c>
    </row>
    <row r="854" customFormat="false" ht="13" hidden="false" customHeight="false" outlineLevel="0" collapsed="false">
      <c r="A854" s="75" t="n">
        <v>41730</v>
      </c>
      <c r="B854" s="0" t="n">
        <v>77.05</v>
      </c>
      <c r="C854" s="0" t="n">
        <v>77.53</v>
      </c>
      <c r="D854" s="0" t="n">
        <v>76.64</v>
      </c>
      <c r="E854" s="0" t="n">
        <v>77.5</v>
      </c>
      <c r="F854" s="0" t="n">
        <v>1767189</v>
      </c>
    </row>
    <row r="855" customFormat="false" ht="13" hidden="false" customHeight="false" outlineLevel="0" collapsed="false">
      <c r="A855" s="75" t="n">
        <v>41729</v>
      </c>
      <c r="B855" s="0" t="n">
        <v>77.14</v>
      </c>
      <c r="C855" s="0" t="n">
        <v>77.62</v>
      </c>
      <c r="D855" s="0" t="n">
        <v>76.78</v>
      </c>
      <c r="E855" s="0" t="n">
        <v>77.26</v>
      </c>
      <c r="F855" s="0" t="n">
        <v>1451642</v>
      </c>
    </row>
    <row r="856" customFormat="false" ht="13" hidden="false" customHeight="false" outlineLevel="0" collapsed="false">
      <c r="A856" s="75" t="n">
        <v>41726</v>
      </c>
      <c r="B856" s="0" t="n">
        <v>77.01</v>
      </c>
      <c r="C856" s="0" t="n">
        <v>77.67</v>
      </c>
      <c r="D856" s="0" t="n">
        <v>76.57</v>
      </c>
      <c r="E856" s="0" t="n">
        <v>76.95</v>
      </c>
      <c r="F856" s="0" t="n">
        <v>1322152</v>
      </c>
    </row>
    <row r="857" customFormat="false" ht="13" hidden="false" customHeight="false" outlineLevel="0" collapsed="false">
      <c r="A857" s="75" t="n">
        <v>41725</v>
      </c>
      <c r="B857" s="0" t="n">
        <v>76.05</v>
      </c>
      <c r="C857" s="0" t="n">
        <v>76.72</v>
      </c>
      <c r="D857" s="0" t="n">
        <v>75.55</v>
      </c>
      <c r="E857" s="0" t="n">
        <v>76.67</v>
      </c>
      <c r="F857" s="0" t="n">
        <v>2164668</v>
      </c>
    </row>
    <row r="858" customFormat="false" ht="13" hidden="false" customHeight="false" outlineLevel="0" collapsed="false">
      <c r="A858" s="75" t="n">
        <v>41724</v>
      </c>
      <c r="B858" s="0" t="n">
        <v>77.1</v>
      </c>
      <c r="C858" s="0" t="n">
        <v>77.25</v>
      </c>
      <c r="D858" s="0" t="n">
        <v>76.2</v>
      </c>
      <c r="E858" s="0" t="n">
        <v>76.2</v>
      </c>
      <c r="F858" s="0" t="n">
        <v>1415252</v>
      </c>
    </row>
    <row r="859" customFormat="false" ht="13" hidden="false" customHeight="false" outlineLevel="0" collapsed="false">
      <c r="A859" s="75" t="n">
        <v>41723</v>
      </c>
      <c r="B859" s="0" t="n">
        <v>76.69</v>
      </c>
      <c r="C859" s="0" t="n">
        <v>77.34</v>
      </c>
      <c r="D859" s="0" t="n">
        <v>76.29</v>
      </c>
      <c r="E859" s="0" t="n">
        <v>76.68</v>
      </c>
      <c r="F859" s="0" t="n">
        <v>1600653</v>
      </c>
    </row>
    <row r="860" customFormat="false" ht="13" hidden="false" customHeight="false" outlineLevel="0" collapsed="false">
      <c r="A860" s="75" t="n">
        <v>41722</v>
      </c>
      <c r="B860" s="0" t="n">
        <v>77.86</v>
      </c>
      <c r="C860" s="0" t="n">
        <v>78</v>
      </c>
      <c r="D860" s="0" t="n">
        <v>76.16</v>
      </c>
      <c r="E860" s="0" t="n">
        <v>76.45</v>
      </c>
      <c r="F860" s="0" t="n">
        <v>1960488</v>
      </c>
    </row>
    <row r="861" customFormat="false" ht="13" hidden="false" customHeight="false" outlineLevel="0" collapsed="false">
      <c r="A861" s="75" t="n">
        <v>41719</v>
      </c>
      <c r="B861" s="0" t="n">
        <v>79.33</v>
      </c>
      <c r="C861" s="0" t="n">
        <v>79.39</v>
      </c>
      <c r="D861" s="0" t="n">
        <v>77.5</v>
      </c>
      <c r="E861" s="0" t="n">
        <v>77.75</v>
      </c>
      <c r="F861" s="0" t="n">
        <v>4637467</v>
      </c>
    </row>
    <row r="862" customFormat="false" ht="13" hidden="false" customHeight="false" outlineLevel="0" collapsed="false">
      <c r="A862" s="75" t="n">
        <v>41718</v>
      </c>
      <c r="B862" s="0" t="n">
        <v>77.85</v>
      </c>
      <c r="C862" s="0" t="n">
        <v>78.52</v>
      </c>
      <c r="D862" s="0" t="n">
        <v>77.66</v>
      </c>
      <c r="E862" s="0" t="n">
        <v>78.34</v>
      </c>
      <c r="F862" s="0" t="n">
        <v>1180038</v>
      </c>
    </row>
    <row r="863" customFormat="false" ht="13" hidden="false" customHeight="false" outlineLevel="0" collapsed="false">
      <c r="A863" s="75" t="n">
        <v>41717</v>
      </c>
      <c r="B863" s="0" t="n">
        <v>79.08</v>
      </c>
      <c r="C863" s="0" t="n">
        <v>79.08</v>
      </c>
      <c r="D863" s="0" t="n">
        <v>77.8</v>
      </c>
      <c r="E863" s="0" t="n">
        <v>78.29</v>
      </c>
      <c r="F863" s="0" t="n">
        <v>1384832</v>
      </c>
    </row>
    <row r="864" customFormat="false" ht="13" hidden="false" customHeight="false" outlineLevel="0" collapsed="false">
      <c r="A864" s="75" t="n">
        <v>41716</v>
      </c>
      <c r="B864" s="0" t="n">
        <v>78.37</v>
      </c>
      <c r="C864" s="0" t="n">
        <v>79.04</v>
      </c>
      <c r="D864" s="0" t="n">
        <v>78.28</v>
      </c>
      <c r="E864" s="0" t="n">
        <v>78.99</v>
      </c>
      <c r="F864" s="0" t="n">
        <v>1759882</v>
      </c>
    </row>
    <row r="865" customFormat="false" ht="13" hidden="false" customHeight="false" outlineLevel="0" collapsed="false">
      <c r="A865" s="75" t="n">
        <v>41715</v>
      </c>
      <c r="B865" s="0" t="n">
        <v>77.92</v>
      </c>
      <c r="C865" s="0" t="n">
        <v>78.5</v>
      </c>
      <c r="D865" s="0" t="n">
        <v>77.71</v>
      </c>
      <c r="E865" s="0" t="n">
        <v>78.49</v>
      </c>
      <c r="F865" s="0" t="n">
        <v>2588926</v>
      </c>
    </row>
    <row r="866" customFormat="false" ht="13" hidden="false" customHeight="false" outlineLevel="0" collapsed="false">
      <c r="A866" s="75" t="n">
        <v>41712</v>
      </c>
      <c r="B866" s="0" t="n">
        <v>77.54</v>
      </c>
      <c r="C866" s="0" t="n">
        <v>77.81</v>
      </c>
      <c r="D866" s="0" t="n">
        <v>76.81</v>
      </c>
      <c r="E866" s="0" t="n">
        <v>77.55</v>
      </c>
      <c r="F866" s="0" t="n">
        <v>2310891</v>
      </c>
    </row>
    <row r="867" customFormat="false" ht="13" hidden="false" customHeight="false" outlineLevel="0" collapsed="false">
      <c r="A867" s="75" t="n">
        <v>41711</v>
      </c>
      <c r="B867" s="0" t="n">
        <v>77.78</v>
      </c>
      <c r="C867" s="0" t="n">
        <v>77.96</v>
      </c>
      <c r="D867" s="0" t="n">
        <v>76.69</v>
      </c>
      <c r="E867" s="0" t="n">
        <v>76.99</v>
      </c>
      <c r="F867" s="0" t="n">
        <v>2768729</v>
      </c>
    </row>
    <row r="868" customFormat="false" ht="13" hidden="false" customHeight="false" outlineLevel="0" collapsed="false">
      <c r="A868" s="75" t="n">
        <v>41710</v>
      </c>
      <c r="B868" s="0" t="n">
        <v>77.27</v>
      </c>
      <c r="C868" s="0" t="n">
        <v>77.77</v>
      </c>
      <c r="D868" s="0" t="n">
        <v>77</v>
      </c>
      <c r="E868" s="0" t="n">
        <v>77.69</v>
      </c>
      <c r="F868" s="0" t="n">
        <v>1671425</v>
      </c>
    </row>
    <row r="869" customFormat="false" ht="13" hidden="false" customHeight="false" outlineLevel="0" collapsed="false">
      <c r="A869" s="75" t="n">
        <v>41709</v>
      </c>
      <c r="B869" s="0" t="n">
        <v>78.34</v>
      </c>
      <c r="C869" s="0" t="n">
        <v>78.46</v>
      </c>
      <c r="D869" s="0" t="n">
        <v>77.61</v>
      </c>
      <c r="E869" s="0" t="n">
        <v>77.9</v>
      </c>
      <c r="F869" s="0" t="n">
        <v>1365947</v>
      </c>
    </row>
    <row r="870" customFormat="false" ht="13" hidden="false" customHeight="false" outlineLevel="0" collapsed="false">
      <c r="A870" s="75" t="n">
        <v>41708</v>
      </c>
      <c r="B870" s="0" t="n">
        <v>78.59</v>
      </c>
      <c r="C870" s="0" t="n">
        <v>78.72</v>
      </c>
      <c r="D870" s="0" t="n">
        <v>77.77</v>
      </c>
      <c r="E870" s="0" t="n">
        <v>78.21</v>
      </c>
      <c r="F870" s="0" t="n">
        <v>1696567</v>
      </c>
    </row>
    <row r="871" customFormat="false" ht="13" hidden="false" customHeight="false" outlineLevel="0" collapsed="false">
      <c r="A871" s="75" t="n">
        <v>41705</v>
      </c>
      <c r="B871" s="0" t="n">
        <v>78.45</v>
      </c>
      <c r="C871" s="0" t="n">
        <v>78.93</v>
      </c>
      <c r="D871" s="0" t="n">
        <v>78.14</v>
      </c>
      <c r="E871" s="0" t="n">
        <v>78.56</v>
      </c>
      <c r="F871" s="0" t="n">
        <v>1606991</v>
      </c>
    </row>
    <row r="872" customFormat="false" ht="13" hidden="false" customHeight="false" outlineLevel="0" collapsed="false">
      <c r="A872" s="75" t="n">
        <v>41704</v>
      </c>
      <c r="B872" s="0" t="n">
        <v>77.88</v>
      </c>
      <c r="C872" s="0" t="n">
        <v>78.23</v>
      </c>
      <c r="D872" s="0" t="n">
        <v>77.64</v>
      </c>
      <c r="E872" s="0" t="n">
        <v>78.03</v>
      </c>
      <c r="F872" s="0" t="n">
        <v>1342603</v>
      </c>
    </row>
    <row r="873" customFormat="false" ht="13" hidden="false" customHeight="false" outlineLevel="0" collapsed="false">
      <c r="A873" s="75" t="n">
        <v>41703</v>
      </c>
      <c r="B873" s="0" t="n">
        <v>78</v>
      </c>
      <c r="C873" s="0" t="n">
        <v>78.18</v>
      </c>
      <c r="D873" s="0" t="n">
        <v>77.48</v>
      </c>
      <c r="E873" s="0" t="n">
        <v>77.72</v>
      </c>
      <c r="F873" s="0" t="n">
        <v>1663632</v>
      </c>
    </row>
    <row r="874" customFormat="false" ht="13" hidden="false" customHeight="false" outlineLevel="0" collapsed="false">
      <c r="A874" s="75" t="n">
        <v>41702</v>
      </c>
      <c r="B874" s="0" t="n">
        <v>77.7</v>
      </c>
      <c r="C874" s="0" t="n">
        <v>78.52</v>
      </c>
      <c r="D874" s="0" t="n">
        <v>77.56</v>
      </c>
      <c r="E874" s="0" t="n">
        <v>78.45</v>
      </c>
      <c r="F874" s="0" t="n">
        <v>2584785</v>
      </c>
    </row>
    <row r="875" customFormat="false" ht="13" hidden="false" customHeight="false" outlineLevel="0" collapsed="false">
      <c r="A875" s="75" t="n">
        <v>41701</v>
      </c>
      <c r="B875" s="0" t="n">
        <v>77.05</v>
      </c>
      <c r="C875" s="0" t="n">
        <v>77.2</v>
      </c>
      <c r="D875" s="0" t="n">
        <v>76.33</v>
      </c>
      <c r="E875" s="0" t="n">
        <v>76.67</v>
      </c>
      <c r="F875" s="0" t="n">
        <v>1752666</v>
      </c>
    </row>
    <row r="876" customFormat="false" ht="13" hidden="false" customHeight="false" outlineLevel="0" collapsed="false">
      <c r="A876" s="75" t="n">
        <v>41698</v>
      </c>
      <c r="B876" s="0" t="n">
        <v>77.88</v>
      </c>
      <c r="C876" s="0" t="n">
        <v>78.47</v>
      </c>
      <c r="D876" s="0" t="n">
        <v>77.2</v>
      </c>
      <c r="E876" s="0" t="n">
        <v>77.78</v>
      </c>
      <c r="F876" s="0" t="n">
        <v>2351364</v>
      </c>
    </row>
    <row r="877" customFormat="false" ht="13" hidden="false" customHeight="false" outlineLevel="0" collapsed="false">
      <c r="A877" s="75" t="n">
        <v>41697</v>
      </c>
      <c r="B877" s="0" t="n">
        <v>77.12</v>
      </c>
      <c r="C877" s="0" t="n">
        <v>77.9</v>
      </c>
      <c r="D877" s="0" t="n">
        <v>77.1</v>
      </c>
      <c r="E877" s="0" t="n">
        <v>77.72</v>
      </c>
      <c r="F877" s="0" t="n">
        <v>2008915</v>
      </c>
    </row>
    <row r="878" customFormat="false" ht="13" hidden="false" customHeight="false" outlineLevel="0" collapsed="false">
      <c r="A878" s="75" t="n">
        <v>41696</v>
      </c>
      <c r="B878" s="0" t="n">
        <v>77.45</v>
      </c>
      <c r="C878" s="0" t="n">
        <v>77.52</v>
      </c>
      <c r="D878" s="0" t="n">
        <v>76.81</v>
      </c>
      <c r="E878" s="0" t="n">
        <v>77.42</v>
      </c>
      <c r="F878" s="0" t="n">
        <v>2294405</v>
      </c>
    </row>
    <row r="879" customFormat="false" ht="13" hidden="false" customHeight="false" outlineLevel="0" collapsed="false">
      <c r="A879" s="75" t="n">
        <v>41695</v>
      </c>
      <c r="B879" s="0" t="n">
        <v>76.98</v>
      </c>
      <c r="C879" s="0" t="n">
        <v>77.23</v>
      </c>
      <c r="D879" s="0" t="n">
        <v>76.28</v>
      </c>
      <c r="E879" s="0" t="n">
        <v>77.01</v>
      </c>
      <c r="F879" s="0" t="n">
        <v>1560856</v>
      </c>
    </row>
    <row r="880" customFormat="false" ht="13" hidden="false" customHeight="false" outlineLevel="0" collapsed="false">
      <c r="A880" s="75" t="n">
        <v>41694</v>
      </c>
      <c r="B880" s="0" t="n">
        <v>76.31</v>
      </c>
      <c r="C880" s="0" t="n">
        <v>77.48</v>
      </c>
      <c r="D880" s="0" t="n">
        <v>76.2</v>
      </c>
      <c r="E880" s="0" t="n">
        <v>76.8</v>
      </c>
      <c r="F880" s="0" t="n">
        <v>1727192</v>
      </c>
    </row>
    <row r="881" customFormat="false" ht="13" hidden="false" customHeight="false" outlineLevel="0" collapsed="false">
      <c r="A881" s="75" t="n">
        <v>41691</v>
      </c>
      <c r="B881" s="0" t="n">
        <v>76.78</v>
      </c>
      <c r="C881" s="0" t="n">
        <v>76.99</v>
      </c>
      <c r="D881" s="0" t="n">
        <v>76.12</v>
      </c>
      <c r="E881" s="0" t="n">
        <v>76.2</v>
      </c>
      <c r="F881" s="0" t="n">
        <v>1955623</v>
      </c>
    </row>
    <row r="882" customFormat="false" ht="13" hidden="false" customHeight="false" outlineLevel="0" collapsed="false">
      <c r="A882" s="75" t="n">
        <v>41690</v>
      </c>
      <c r="B882" s="0" t="n">
        <v>76.24</v>
      </c>
      <c r="C882" s="0" t="n">
        <v>76.89</v>
      </c>
      <c r="D882" s="0" t="n">
        <v>75.86</v>
      </c>
      <c r="E882" s="0" t="n">
        <v>76.51</v>
      </c>
      <c r="F882" s="0" t="n">
        <v>1245236</v>
      </c>
    </row>
    <row r="883" customFormat="false" ht="13" hidden="false" customHeight="false" outlineLevel="0" collapsed="false">
      <c r="A883" s="75" t="n">
        <v>41689</v>
      </c>
      <c r="B883" s="0" t="n">
        <v>76.04</v>
      </c>
      <c r="C883" s="0" t="n">
        <v>76.96</v>
      </c>
      <c r="D883" s="0" t="n">
        <v>75.91</v>
      </c>
      <c r="E883" s="0" t="n">
        <v>76.15</v>
      </c>
      <c r="F883" s="0" t="n">
        <v>1605411</v>
      </c>
    </row>
    <row r="884" customFormat="false" ht="13" hidden="false" customHeight="false" outlineLevel="0" collapsed="false">
      <c r="A884" s="75" t="n">
        <v>41688</v>
      </c>
      <c r="B884" s="0" t="n">
        <v>76.45</v>
      </c>
      <c r="C884" s="0" t="n">
        <v>76.57</v>
      </c>
      <c r="D884" s="0" t="n">
        <v>75.76</v>
      </c>
      <c r="E884" s="0" t="n">
        <v>76.49</v>
      </c>
      <c r="F884" s="0" t="n">
        <v>1792625</v>
      </c>
    </row>
    <row r="885" customFormat="false" ht="13" hidden="false" customHeight="false" outlineLevel="0" collapsed="false">
      <c r="A885" s="75" t="n">
        <v>41684</v>
      </c>
      <c r="B885" s="0" t="n">
        <v>75.75</v>
      </c>
      <c r="C885" s="0" t="n">
        <v>76.49</v>
      </c>
      <c r="D885" s="0" t="n">
        <v>75.3</v>
      </c>
      <c r="E885" s="0" t="n">
        <v>76.27</v>
      </c>
      <c r="F885" s="0" t="n">
        <v>1710591</v>
      </c>
    </row>
    <row r="886" customFormat="false" ht="13" hidden="false" customHeight="false" outlineLevel="0" collapsed="false">
      <c r="A886" s="75" t="n">
        <v>41683</v>
      </c>
      <c r="B886" s="0" t="n">
        <v>75.25</v>
      </c>
      <c r="C886" s="0" t="n">
        <v>76.28</v>
      </c>
      <c r="D886" s="0" t="n">
        <v>75.2</v>
      </c>
      <c r="E886" s="0" t="n">
        <v>76.21</v>
      </c>
      <c r="F886" s="0" t="n">
        <v>2027465</v>
      </c>
    </row>
    <row r="887" customFormat="false" ht="13" hidden="false" customHeight="false" outlineLevel="0" collapsed="false">
      <c r="A887" s="75" t="n">
        <v>41682</v>
      </c>
      <c r="B887" s="0" t="n">
        <v>75.57</v>
      </c>
      <c r="C887" s="0" t="n">
        <v>75.9</v>
      </c>
      <c r="D887" s="0" t="n">
        <v>74.8</v>
      </c>
      <c r="E887" s="0" t="n">
        <v>75.58</v>
      </c>
      <c r="F887" s="0" t="n">
        <v>4027640</v>
      </c>
    </row>
    <row r="888" customFormat="false" ht="13" hidden="false" customHeight="false" outlineLevel="0" collapsed="false">
      <c r="A888" s="75" t="n">
        <v>41681</v>
      </c>
      <c r="B888" s="0" t="n">
        <v>74.12</v>
      </c>
      <c r="C888" s="0" t="n">
        <v>74.9</v>
      </c>
      <c r="D888" s="0" t="n">
        <v>74.01</v>
      </c>
      <c r="E888" s="0" t="n">
        <v>74.66</v>
      </c>
      <c r="F888" s="0" t="n">
        <v>2522108</v>
      </c>
    </row>
    <row r="889" customFormat="false" ht="13" hidden="false" customHeight="false" outlineLevel="0" collapsed="false">
      <c r="A889" s="75" t="n">
        <v>41680</v>
      </c>
      <c r="B889" s="0" t="n">
        <v>75.48</v>
      </c>
      <c r="C889" s="0" t="n">
        <v>75.61</v>
      </c>
      <c r="D889" s="0" t="n">
        <v>73.83</v>
      </c>
      <c r="E889" s="0" t="n">
        <v>74.45</v>
      </c>
      <c r="F889" s="0" t="n">
        <v>2007864</v>
      </c>
    </row>
    <row r="890" customFormat="false" ht="13" hidden="false" customHeight="false" outlineLevel="0" collapsed="false">
      <c r="A890" s="75" t="n">
        <v>41677</v>
      </c>
      <c r="B890" s="0" t="n">
        <v>74.4</v>
      </c>
      <c r="C890" s="0" t="n">
        <v>74.96</v>
      </c>
      <c r="D890" s="0" t="n">
        <v>73.95</v>
      </c>
      <c r="E890" s="0" t="n">
        <v>74.89</v>
      </c>
      <c r="F890" s="0" t="n">
        <v>1696106</v>
      </c>
    </row>
    <row r="891" customFormat="false" ht="13" hidden="false" customHeight="false" outlineLevel="0" collapsed="false">
      <c r="A891" s="75" t="n">
        <v>41676</v>
      </c>
      <c r="B891" s="0" t="n">
        <v>73.45</v>
      </c>
      <c r="C891" s="0" t="n">
        <v>74.34</v>
      </c>
      <c r="D891" s="0" t="n">
        <v>73.1</v>
      </c>
      <c r="E891" s="0" t="n">
        <v>74.2</v>
      </c>
      <c r="F891" s="0" t="n">
        <v>2357363</v>
      </c>
    </row>
    <row r="892" customFormat="false" ht="13" hidden="false" customHeight="false" outlineLevel="0" collapsed="false">
      <c r="A892" s="75" t="n">
        <v>41675</v>
      </c>
      <c r="B892" s="0" t="n">
        <v>76.32</v>
      </c>
      <c r="C892" s="0" t="n">
        <v>76.32</v>
      </c>
      <c r="D892" s="0" t="n">
        <v>72.69</v>
      </c>
      <c r="E892" s="0" t="n">
        <v>73.53</v>
      </c>
      <c r="F892" s="0" t="n">
        <v>2865055</v>
      </c>
    </row>
    <row r="893" customFormat="false" ht="13" hidden="false" customHeight="false" outlineLevel="0" collapsed="false">
      <c r="A893" s="75" t="n">
        <v>41674</v>
      </c>
      <c r="B893" s="0" t="n">
        <v>77.92</v>
      </c>
      <c r="C893" s="0" t="n">
        <v>77.92</v>
      </c>
      <c r="D893" s="0" t="n">
        <v>71.91</v>
      </c>
      <c r="E893" s="0" t="n">
        <v>74.95</v>
      </c>
      <c r="F893" s="0" t="n">
        <v>3906522</v>
      </c>
    </row>
    <row r="894" customFormat="false" ht="13" hidden="false" customHeight="false" outlineLevel="0" collapsed="false">
      <c r="A894" s="75" t="n">
        <v>41673</v>
      </c>
      <c r="B894" s="0" t="n">
        <v>76.61</v>
      </c>
      <c r="C894" s="0" t="n">
        <v>76.78</v>
      </c>
      <c r="D894" s="0" t="n">
        <v>73.79</v>
      </c>
      <c r="E894" s="0" t="n">
        <v>74.08</v>
      </c>
      <c r="F894" s="0" t="n">
        <v>3181252</v>
      </c>
    </row>
    <row r="895" customFormat="false" ht="13" hidden="false" customHeight="false" outlineLevel="0" collapsed="false">
      <c r="A895" s="75" t="n">
        <v>41670</v>
      </c>
      <c r="B895" s="0" t="n">
        <v>76</v>
      </c>
      <c r="C895" s="0" t="n">
        <v>77.14</v>
      </c>
      <c r="D895" s="0" t="n">
        <v>75.94</v>
      </c>
      <c r="E895" s="0" t="n">
        <v>76.6</v>
      </c>
      <c r="F895" s="0" t="n">
        <v>1861612</v>
      </c>
    </row>
    <row r="896" customFormat="false" ht="13" hidden="false" customHeight="false" outlineLevel="0" collapsed="false">
      <c r="A896" s="75" t="n">
        <v>41669</v>
      </c>
      <c r="B896" s="0" t="n">
        <v>76.95</v>
      </c>
      <c r="C896" s="0" t="n">
        <v>77.64</v>
      </c>
      <c r="D896" s="0" t="n">
        <v>76.35</v>
      </c>
      <c r="E896" s="0" t="n">
        <v>77.3</v>
      </c>
      <c r="F896" s="0" t="n">
        <v>1398235</v>
      </c>
    </row>
    <row r="897" customFormat="false" ht="13" hidden="false" customHeight="false" outlineLevel="0" collapsed="false">
      <c r="A897" s="75" t="n">
        <v>41668</v>
      </c>
      <c r="B897" s="0" t="n">
        <v>76.44</v>
      </c>
      <c r="C897" s="0" t="n">
        <v>77.24</v>
      </c>
      <c r="D897" s="0" t="n">
        <v>76.18</v>
      </c>
      <c r="E897" s="0" t="n">
        <v>76.53</v>
      </c>
      <c r="F897" s="0" t="n">
        <v>1638378</v>
      </c>
    </row>
    <row r="898" customFormat="false" ht="13" hidden="false" customHeight="false" outlineLevel="0" collapsed="false">
      <c r="A898" s="75" t="n">
        <v>41667</v>
      </c>
      <c r="B898" s="0" t="n">
        <v>76.38</v>
      </c>
      <c r="C898" s="0" t="n">
        <v>77.2</v>
      </c>
      <c r="D898" s="0" t="n">
        <v>76.21</v>
      </c>
      <c r="E898" s="0" t="n">
        <v>77.03</v>
      </c>
      <c r="F898" s="0" t="n">
        <v>1559160</v>
      </c>
    </row>
    <row r="899" customFormat="false" ht="13" hidden="false" customHeight="false" outlineLevel="0" collapsed="false">
      <c r="A899" s="75" t="n">
        <v>41666</v>
      </c>
      <c r="B899" s="0" t="n">
        <v>76.35</v>
      </c>
      <c r="C899" s="0" t="n">
        <v>77.53</v>
      </c>
      <c r="D899" s="0" t="n">
        <v>76.35</v>
      </c>
      <c r="E899" s="0" t="n">
        <v>76.5</v>
      </c>
      <c r="F899" s="0" t="n">
        <v>1735114</v>
      </c>
    </row>
    <row r="900" customFormat="false" ht="13" hidden="false" customHeight="false" outlineLevel="0" collapsed="false">
      <c r="A900" s="75" t="n">
        <v>41663</v>
      </c>
      <c r="B900" s="0" t="n">
        <v>78.81</v>
      </c>
      <c r="C900" s="0" t="n">
        <v>78.82</v>
      </c>
      <c r="D900" s="0" t="n">
        <v>76.96</v>
      </c>
      <c r="E900" s="0" t="n">
        <v>76.97</v>
      </c>
      <c r="F900" s="0" t="n">
        <v>2143043</v>
      </c>
    </row>
    <row r="901" customFormat="false" ht="13" hidden="false" customHeight="false" outlineLevel="0" collapsed="false">
      <c r="A901" s="75" t="n">
        <v>41662</v>
      </c>
      <c r="B901" s="0" t="n">
        <v>81.93</v>
      </c>
      <c r="C901" s="0" t="n">
        <v>82.5</v>
      </c>
      <c r="D901" s="0" t="n">
        <v>78.86</v>
      </c>
      <c r="E901" s="0" t="n">
        <v>79.31</v>
      </c>
      <c r="F901" s="0" t="n">
        <v>1433790</v>
      </c>
    </row>
    <row r="902" customFormat="false" ht="13" hidden="false" customHeight="false" outlineLevel="0" collapsed="false">
      <c r="A902" s="75" t="n">
        <v>41661</v>
      </c>
      <c r="B902" s="0" t="n">
        <v>80.41</v>
      </c>
      <c r="C902" s="0" t="n">
        <v>80.72</v>
      </c>
      <c r="D902" s="0" t="n">
        <v>80.04</v>
      </c>
      <c r="E902" s="0" t="n">
        <v>80.38</v>
      </c>
      <c r="F902" s="0" t="n">
        <v>1304400</v>
      </c>
    </row>
    <row r="903" customFormat="false" ht="13" hidden="false" customHeight="false" outlineLevel="0" collapsed="false">
      <c r="A903" s="75" t="n">
        <v>41660</v>
      </c>
      <c r="B903" s="0" t="n">
        <v>80.42</v>
      </c>
      <c r="C903" s="0" t="n">
        <v>80.8</v>
      </c>
      <c r="D903" s="0" t="n">
        <v>79.81</v>
      </c>
      <c r="E903" s="0" t="n">
        <v>80.32</v>
      </c>
      <c r="F903" s="0" t="n">
        <v>1448118</v>
      </c>
    </row>
    <row r="904" customFormat="false" ht="13" hidden="false" customHeight="false" outlineLevel="0" collapsed="false">
      <c r="A904" s="75" t="n">
        <v>41656</v>
      </c>
      <c r="B904" s="0" t="n">
        <v>79.52</v>
      </c>
      <c r="C904" s="0" t="n">
        <v>80.34</v>
      </c>
      <c r="D904" s="0" t="n">
        <v>79.44</v>
      </c>
      <c r="E904" s="0" t="n">
        <v>79.97</v>
      </c>
      <c r="F904" s="0" t="n">
        <v>2741113</v>
      </c>
    </row>
    <row r="905" customFormat="false" ht="13" hidden="false" customHeight="false" outlineLevel="0" collapsed="false">
      <c r="A905" s="75" t="n">
        <v>41655</v>
      </c>
      <c r="B905" s="0" t="n">
        <v>80.04</v>
      </c>
      <c r="C905" s="0" t="n">
        <v>80.26</v>
      </c>
      <c r="D905" s="0" t="n">
        <v>79.71</v>
      </c>
      <c r="E905" s="0" t="n">
        <v>79.81</v>
      </c>
      <c r="F905" s="0" t="n">
        <v>1050168</v>
      </c>
    </row>
    <row r="906" customFormat="false" ht="13" hidden="false" customHeight="false" outlineLevel="0" collapsed="false">
      <c r="A906" s="75" t="n">
        <v>41654</v>
      </c>
      <c r="B906" s="0" t="n">
        <v>80</v>
      </c>
      <c r="C906" s="0" t="n">
        <v>80.64</v>
      </c>
      <c r="D906" s="0" t="n">
        <v>79.71</v>
      </c>
      <c r="E906" s="0" t="n">
        <v>80.09</v>
      </c>
      <c r="F906" s="0" t="n">
        <v>2025134</v>
      </c>
    </row>
    <row r="907" customFormat="false" ht="13" hidden="false" customHeight="false" outlineLevel="0" collapsed="false">
      <c r="A907" s="75" t="n">
        <v>41653</v>
      </c>
      <c r="B907" s="0" t="n">
        <v>79.31</v>
      </c>
      <c r="C907" s="0" t="n">
        <v>80.03</v>
      </c>
      <c r="D907" s="0" t="n">
        <v>78.94</v>
      </c>
      <c r="E907" s="0" t="n">
        <v>79.95</v>
      </c>
      <c r="F907" s="0" t="n">
        <v>1607089</v>
      </c>
    </row>
    <row r="908" customFormat="false" ht="13" hidden="false" customHeight="false" outlineLevel="0" collapsed="false">
      <c r="A908" s="75" t="n">
        <v>41652</v>
      </c>
      <c r="B908" s="0" t="n">
        <v>80.28</v>
      </c>
      <c r="C908" s="0" t="n">
        <v>80.33</v>
      </c>
      <c r="D908" s="0" t="n">
        <v>78.84</v>
      </c>
      <c r="E908" s="0" t="n">
        <v>79.05</v>
      </c>
      <c r="F908" s="0" t="n">
        <v>2087483</v>
      </c>
    </row>
    <row r="909" customFormat="false" ht="13" hidden="false" customHeight="false" outlineLevel="0" collapsed="false">
      <c r="A909" s="75" t="n">
        <v>41649</v>
      </c>
      <c r="B909" s="0" t="n">
        <v>81.06</v>
      </c>
      <c r="C909" s="0" t="n">
        <v>81.11</v>
      </c>
      <c r="D909" s="0" t="n">
        <v>79.96</v>
      </c>
      <c r="E909" s="0" t="n">
        <v>80.35</v>
      </c>
      <c r="F909" s="0" t="n">
        <v>1474254</v>
      </c>
    </row>
    <row r="910" customFormat="false" ht="13" hidden="false" customHeight="false" outlineLevel="0" collapsed="false">
      <c r="A910" s="75" t="n">
        <v>41648</v>
      </c>
      <c r="B910" s="0" t="n">
        <v>83</v>
      </c>
      <c r="C910" s="0" t="n">
        <v>83</v>
      </c>
      <c r="D910" s="0" t="n">
        <v>80.53</v>
      </c>
      <c r="E910" s="0" t="n">
        <v>80.63</v>
      </c>
      <c r="F910" s="0" t="n">
        <v>1444744</v>
      </c>
    </row>
    <row r="911" customFormat="false" ht="13" hidden="false" customHeight="false" outlineLevel="0" collapsed="false">
      <c r="A911" s="75" t="n">
        <v>41647</v>
      </c>
      <c r="B911" s="0" t="n">
        <v>80.3</v>
      </c>
      <c r="C911" s="0" t="n">
        <v>80.74</v>
      </c>
      <c r="D911" s="0" t="n">
        <v>79.91</v>
      </c>
      <c r="E911" s="0" t="n">
        <v>80.35</v>
      </c>
      <c r="F911" s="0" t="n">
        <v>1870092</v>
      </c>
    </row>
    <row r="912" customFormat="false" ht="13" hidden="false" customHeight="false" outlineLevel="0" collapsed="false">
      <c r="A912" s="75" t="n">
        <v>41646</v>
      </c>
      <c r="B912" s="0" t="n">
        <v>79.98</v>
      </c>
      <c r="C912" s="0" t="n">
        <v>81.02</v>
      </c>
      <c r="D912" s="0" t="n">
        <v>79.89</v>
      </c>
      <c r="E912" s="0" t="n">
        <v>80.78</v>
      </c>
      <c r="F912" s="0" t="n">
        <v>1376249</v>
      </c>
    </row>
    <row r="913" customFormat="false" ht="13" hidden="false" customHeight="false" outlineLevel="0" collapsed="false">
      <c r="A913" s="75" t="n">
        <v>41645</v>
      </c>
      <c r="B913" s="0" t="n">
        <v>80.61</v>
      </c>
      <c r="C913" s="0" t="n">
        <v>80.97</v>
      </c>
      <c r="D913" s="0" t="n">
        <v>79.39</v>
      </c>
      <c r="E913" s="0" t="n">
        <v>79.81</v>
      </c>
      <c r="F913" s="0" t="n">
        <v>1535046</v>
      </c>
    </row>
    <row r="914" customFormat="false" ht="13" hidden="false" customHeight="false" outlineLevel="0" collapsed="false">
      <c r="A914" s="75" t="n">
        <v>41642</v>
      </c>
      <c r="B914" s="0" t="n">
        <v>80.21</v>
      </c>
      <c r="C914" s="0" t="n">
        <v>81.37</v>
      </c>
      <c r="D914" s="0" t="n">
        <v>80</v>
      </c>
      <c r="E914" s="0" t="n">
        <v>80.73</v>
      </c>
      <c r="F914" s="0" t="n">
        <v>1948060</v>
      </c>
    </row>
    <row r="915" customFormat="false" ht="13" hidden="false" customHeight="false" outlineLevel="0" collapsed="false">
      <c r="A915" s="75" t="n">
        <v>41641</v>
      </c>
      <c r="B915" s="0" t="n">
        <v>80.17</v>
      </c>
      <c r="C915" s="0" t="n">
        <v>80.45</v>
      </c>
      <c r="D915" s="0" t="n">
        <v>79.38</v>
      </c>
      <c r="E915" s="0" t="n">
        <v>79.86</v>
      </c>
      <c r="F915" s="0" t="n">
        <v>1965869</v>
      </c>
    </row>
    <row r="916" customFormat="false" ht="13" hidden="false" customHeight="false" outlineLevel="0" collapsed="false">
      <c r="A916" s="75" t="n">
        <v>41639</v>
      </c>
      <c r="B916" s="0" t="n">
        <v>81.24</v>
      </c>
      <c r="C916" s="0" t="n">
        <v>81.55</v>
      </c>
      <c r="D916" s="0" t="n">
        <v>80.65</v>
      </c>
      <c r="E916" s="0" t="n">
        <v>80.8</v>
      </c>
      <c r="F916" s="0" t="n">
        <v>1104615</v>
      </c>
    </row>
    <row r="917" customFormat="false" ht="13" hidden="false" customHeight="false" outlineLevel="0" collapsed="false">
      <c r="A917" s="75" t="n">
        <v>41638</v>
      </c>
      <c r="B917" s="0" t="n">
        <v>80.82</v>
      </c>
      <c r="C917" s="0" t="n">
        <v>81.1</v>
      </c>
      <c r="D917" s="0" t="n">
        <v>80.51</v>
      </c>
      <c r="E917" s="0" t="n">
        <v>81.08</v>
      </c>
      <c r="F917" s="0" t="n">
        <v>718685</v>
      </c>
    </row>
    <row r="918" customFormat="false" ht="13" hidden="false" customHeight="false" outlineLevel="0" collapsed="false">
      <c r="A918" s="75" t="n">
        <v>41635</v>
      </c>
      <c r="B918" s="0" t="n">
        <v>80.96</v>
      </c>
      <c r="C918" s="0" t="n">
        <v>81.14</v>
      </c>
      <c r="D918" s="0" t="n">
        <v>80.56</v>
      </c>
      <c r="E918" s="0" t="n">
        <v>80.72</v>
      </c>
      <c r="F918" s="0" t="n">
        <v>723026</v>
      </c>
    </row>
    <row r="919" customFormat="false" ht="13" hidden="false" customHeight="false" outlineLevel="0" collapsed="false">
      <c r="A919" s="75" t="n">
        <v>41634</v>
      </c>
      <c r="B919" s="0" t="n">
        <v>80.45</v>
      </c>
      <c r="C919" s="0" t="n">
        <v>80.87</v>
      </c>
      <c r="D919" s="0" t="n">
        <v>80.13</v>
      </c>
      <c r="E919" s="0" t="n">
        <v>80.75</v>
      </c>
      <c r="F919" s="0" t="n">
        <v>875281</v>
      </c>
    </row>
    <row r="920" customFormat="false" ht="13" hidden="false" customHeight="false" outlineLevel="0" collapsed="false">
      <c r="A920" s="75" t="n">
        <v>41632</v>
      </c>
      <c r="B920" s="0" t="n">
        <v>79.78</v>
      </c>
      <c r="C920" s="0" t="n">
        <v>80.29</v>
      </c>
      <c r="D920" s="0" t="n">
        <v>79.6</v>
      </c>
      <c r="E920" s="0" t="n">
        <v>80.22</v>
      </c>
      <c r="F920" s="0" t="n">
        <v>599584</v>
      </c>
    </row>
    <row r="921" customFormat="false" ht="13" hidden="false" customHeight="false" outlineLevel="0" collapsed="false">
      <c r="A921" s="75" t="n">
        <v>41631</v>
      </c>
      <c r="B921" s="0" t="n">
        <v>80.31</v>
      </c>
      <c r="C921" s="0" t="n">
        <v>80.4</v>
      </c>
      <c r="D921" s="0" t="n">
        <v>79.72</v>
      </c>
      <c r="E921" s="0" t="n">
        <v>79.94</v>
      </c>
      <c r="F921" s="0" t="n">
        <v>1433640</v>
      </c>
    </row>
    <row r="922" customFormat="false" ht="13" hidden="false" customHeight="false" outlineLevel="0" collapsed="false">
      <c r="A922" s="75" t="n">
        <v>41628</v>
      </c>
      <c r="B922" s="0" t="n">
        <v>79.36</v>
      </c>
      <c r="C922" s="0" t="n">
        <v>80.24</v>
      </c>
      <c r="D922" s="0" t="n">
        <v>78.98</v>
      </c>
      <c r="E922" s="0" t="n">
        <v>79.97</v>
      </c>
      <c r="F922" s="0" t="n">
        <v>3547287</v>
      </c>
    </row>
    <row r="923" customFormat="false" ht="13" hidden="false" customHeight="false" outlineLevel="0" collapsed="false">
      <c r="A923" s="75" t="n">
        <v>41627</v>
      </c>
      <c r="B923" s="0" t="n">
        <v>79.35</v>
      </c>
      <c r="C923" s="0" t="n">
        <v>79.85</v>
      </c>
      <c r="D923" s="0" t="n">
        <v>78.87</v>
      </c>
      <c r="E923" s="0" t="n">
        <v>79.42</v>
      </c>
      <c r="F923" s="0" t="n">
        <v>2483235</v>
      </c>
    </row>
    <row r="924" customFormat="false" ht="13" hidden="false" customHeight="false" outlineLevel="0" collapsed="false">
      <c r="A924" s="75" t="n">
        <v>41626</v>
      </c>
      <c r="B924" s="0" t="n">
        <v>77.51</v>
      </c>
      <c r="C924" s="0" t="n">
        <v>79.15</v>
      </c>
      <c r="D924" s="0" t="n">
        <v>77.12</v>
      </c>
      <c r="E924" s="0" t="n">
        <v>79.09</v>
      </c>
      <c r="F924" s="0" t="n">
        <v>2858870</v>
      </c>
    </row>
    <row r="925" customFormat="false" ht="13" hidden="false" customHeight="false" outlineLevel="0" collapsed="false">
      <c r="A925" s="75" t="n">
        <v>41625</v>
      </c>
      <c r="B925" s="0" t="n">
        <v>76.73</v>
      </c>
      <c r="C925" s="0" t="n">
        <v>77.52</v>
      </c>
      <c r="D925" s="0" t="n">
        <v>76.62</v>
      </c>
      <c r="E925" s="0" t="n">
        <v>77.25</v>
      </c>
      <c r="F925" s="0" t="n">
        <v>1713556</v>
      </c>
    </row>
    <row r="926" customFormat="false" ht="13" hidden="false" customHeight="false" outlineLevel="0" collapsed="false">
      <c r="A926" s="75" t="n">
        <v>41624</v>
      </c>
      <c r="B926" s="0" t="n">
        <v>77.54</v>
      </c>
      <c r="C926" s="0" t="n">
        <v>77.97</v>
      </c>
      <c r="D926" s="0" t="n">
        <v>77.19</v>
      </c>
      <c r="E926" s="0" t="n">
        <v>77.52</v>
      </c>
      <c r="F926" s="0" t="n">
        <v>1359199</v>
      </c>
    </row>
    <row r="927" customFormat="false" ht="13" hidden="false" customHeight="false" outlineLevel="0" collapsed="false">
      <c r="A927" s="75" t="n">
        <v>41621</v>
      </c>
      <c r="B927" s="0" t="n">
        <v>77.67</v>
      </c>
      <c r="C927" s="0" t="n">
        <v>77.77</v>
      </c>
      <c r="D927" s="0" t="n">
        <v>76.98</v>
      </c>
      <c r="E927" s="0" t="n">
        <v>77.02</v>
      </c>
      <c r="F927" s="0" t="n">
        <v>1654761</v>
      </c>
    </row>
    <row r="928" customFormat="false" ht="13" hidden="false" customHeight="false" outlineLevel="0" collapsed="false">
      <c r="A928" s="75" t="n">
        <v>41620</v>
      </c>
      <c r="B928" s="0" t="n">
        <v>77.21</v>
      </c>
      <c r="C928" s="0" t="n">
        <v>77.75</v>
      </c>
      <c r="D928" s="0" t="n">
        <v>77.1</v>
      </c>
      <c r="E928" s="0" t="n">
        <v>77.15</v>
      </c>
      <c r="F928" s="0" t="n">
        <v>2987246</v>
      </c>
    </row>
    <row r="929" customFormat="false" ht="13" hidden="false" customHeight="false" outlineLevel="0" collapsed="false">
      <c r="A929" s="75" t="n">
        <v>41619</v>
      </c>
      <c r="B929" s="0" t="n">
        <v>78.3</v>
      </c>
      <c r="C929" s="0" t="n">
        <v>78.55</v>
      </c>
      <c r="D929" s="0" t="n">
        <v>77.22</v>
      </c>
      <c r="E929" s="0" t="n">
        <v>77.43</v>
      </c>
      <c r="F929" s="0" t="n">
        <v>2905432</v>
      </c>
    </row>
    <row r="930" customFormat="false" ht="13" hidden="false" customHeight="false" outlineLevel="0" collapsed="false">
      <c r="A930" s="75" t="n">
        <v>41618</v>
      </c>
      <c r="B930" s="0" t="n">
        <v>78.86</v>
      </c>
      <c r="C930" s="0" t="n">
        <v>79.05</v>
      </c>
      <c r="D930" s="0" t="n">
        <v>78.36</v>
      </c>
      <c r="E930" s="0" t="n">
        <v>78.51</v>
      </c>
      <c r="F930" s="0" t="n">
        <v>2000376</v>
      </c>
    </row>
    <row r="931" customFormat="false" ht="13" hidden="false" customHeight="false" outlineLevel="0" collapsed="false">
      <c r="A931" s="75" t="n">
        <v>41617</v>
      </c>
      <c r="B931" s="0" t="n">
        <v>79.76</v>
      </c>
      <c r="C931" s="0" t="n">
        <v>79.77</v>
      </c>
      <c r="D931" s="0" t="n">
        <v>78.56</v>
      </c>
      <c r="E931" s="0" t="n">
        <v>79.01</v>
      </c>
      <c r="F931" s="0" t="n">
        <v>2375416</v>
      </c>
    </row>
    <row r="932" customFormat="false" ht="13" hidden="false" customHeight="false" outlineLevel="0" collapsed="false">
      <c r="A932" s="75" t="n">
        <v>41614</v>
      </c>
      <c r="B932" s="0" t="n">
        <v>79.45</v>
      </c>
      <c r="C932" s="0" t="n">
        <v>79.77</v>
      </c>
      <c r="D932" s="0" t="n">
        <v>79.13</v>
      </c>
      <c r="E932" s="0" t="n">
        <v>79.66</v>
      </c>
      <c r="F932" s="0" t="n">
        <v>1870669</v>
      </c>
    </row>
    <row r="933" customFormat="false" ht="13" hidden="false" customHeight="false" outlineLevel="0" collapsed="false">
      <c r="A933" s="75" t="n">
        <v>41613</v>
      </c>
      <c r="B933" s="0" t="n">
        <v>78.95</v>
      </c>
      <c r="C933" s="0" t="n">
        <v>79.53</v>
      </c>
      <c r="D933" s="0" t="n">
        <v>78.4</v>
      </c>
      <c r="E933" s="0" t="n">
        <v>78.53</v>
      </c>
      <c r="F933" s="0" t="n">
        <v>2218868</v>
      </c>
    </row>
    <row r="934" customFormat="false" ht="13" hidden="false" customHeight="false" outlineLevel="0" collapsed="false">
      <c r="A934" s="75" t="n">
        <v>41612</v>
      </c>
      <c r="B934" s="0" t="n">
        <v>79.89</v>
      </c>
      <c r="C934" s="0" t="n">
        <v>80.14</v>
      </c>
      <c r="D934" s="0" t="n">
        <v>78.74</v>
      </c>
      <c r="E934" s="0" t="n">
        <v>79.33</v>
      </c>
      <c r="F934" s="0" t="n">
        <v>1861518</v>
      </c>
    </row>
    <row r="935" customFormat="false" ht="13" hidden="false" customHeight="false" outlineLevel="0" collapsed="false">
      <c r="A935" s="75" t="n">
        <v>41611</v>
      </c>
      <c r="B935" s="0" t="n">
        <v>80.35</v>
      </c>
      <c r="C935" s="0" t="n">
        <v>80.82</v>
      </c>
      <c r="D935" s="0" t="n">
        <v>79.7</v>
      </c>
      <c r="E935" s="0" t="n">
        <v>80.34</v>
      </c>
      <c r="F935" s="0" t="n">
        <v>2847256</v>
      </c>
    </row>
    <row r="936" customFormat="false" ht="13" hidden="false" customHeight="false" outlineLevel="0" collapsed="false">
      <c r="A936" s="75" t="n">
        <v>41610</v>
      </c>
      <c r="B936" s="0" t="n">
        <v>79.95</v>
      </c>
      <c r="C936" s="0" t="n">
        <v>80.13</v>
      </c>
      <c r="D936" s="0" t="n">
        <v>79.44</v>
      </c>
      <c r="E936" s="0" t="n">
        <v>79.57</v>
      </c>
      <c r="F936" s="0" t="n">
        <v>1367495</v>
      </c>
    </row>
    <row r="937" customFormat="false" ht="13" hidden="false" customHeight="false" outlineLevel="0" collapsed="false">
      <c r="A937" s="75" t="n">
        <v>41607</v>
      </c>
      <c r="B937" s="0" t="n">
        <v>80.18</v>
      </c>
      <c r="C937" s="0" t="n">
        <v>80.65</v>
      </c>
      <c r="D937" s="0" t="n">
        <v>79.98</v>
      </c>
      <c r="E937" s="0" t="n">
        <v>80.02</v>
      </c>
      <c r="F937" s="0" t="n">
        <v>835024</v>
      </c>
    </row>
    <row r="938" customFormat="false" ht="13" hidden="false" customHeight="false" outlineLevel="0" collapsed="false">
      <c r="A938" s="75" t="n">
        <v>41605</v>
      </c>
      <c r="B938" s="0" t="n">
        <v>80.3</v>
      </c>
      <c r="C938" s="0" t="n">
        <v>80.52</v>
      </c>
      <c r="D938" s="0" t="n">
        <v>79.96</v>
      </c>
      <c r="E938" s="0" t="n">
        <v>80.33</v>
      </c>
      <c r="F938" s="0" t="n">
        <v>1063364</v>
      </c>
    </row>
    <row r="939" customFormat="false" ht="13" hidden="false" customHeight="false" outlineLevel="0" collapsed="false">
      <c r="A939" s="75" t="n">
        <v>41604</v>
      </c>
      <c r="B939" s="0" t="n">
        <v>83.18</v>
      </c>
      <c r="C939" s="0" t="n">
        <v>83.82</v>
      </c>
      <c r="D939" s="0" t="n">
        <v>79.8</v>
      </c>
      <c r="E939" s="0" t="n">
        <v>80.31</v>
      </c>
      <c r="F939" s="0" t="n">
        <v>2319489</v>
      </c>
    </row>
    <row r="940" customFormat="false" ht="13" hidden="false" customHeight="false" outlineLevel="0" collapsed="false">
      <c r="A940" s="75" t="n">
        <v>41603</v>
      </c>
      <c r="B940" s="0" t="n">
        <v>80</v>
      </c>
      <c r="C940" s="0" t="n">
        <v>80.4</v>
      </c>
      <c r="D940" s="0" t="n">
        <v>79.94</v>
      </c>
      <c r="E940" s="0" t="n">
        <v>80.12</v>
      </c>
      <c r="F940" s="0" t="n">
        <v>1687196</v>
      </c>
    </row>
    <row r="941" customFormat="false" ht="13" hidden="false" customHeight="false" outlineLevel="0" collapsed="false">
      <c r="A941" s="75" t="n">
        <v>41600</v>
      </c>
      <c r="B941" s="0" t="n">
        <v>79.65</v>
      </c>
      <c r="C941" s="0" t="n">
        <v>80.04</v>
      </c>
      <c r="D941" s="0" t="n">
        <v>79.56</v>
      </c>
      <c r="E941" s="0" t="n">
        <v>80.01</v>
      </c>
      <c r="F941" s="0" t="n">
        <v>1550367</v>
      </c>
    </row>
    <row r="942" customFormat="false" ht="13" hidden="false" customHeight="false" outlineLevel="0" collapsed="false">
      <c r="A942" s="75" t="n">
        <v>41599</v>
      </c>
      <c r="B942" s="0" t="n">
        <v>79.32</v>
      </c>
      <c r="C942" s="0" t="n">
        <v>79.87</v>
      </c>
      <c r="D942" s="0" t="n">
        <v>79.13</v>
      </c>
      <c r="E942" s="0" t="n">
        <v>79.78</v>
      </c>
      <c r="F942" s="0" t="n">
        <v>1925045</v>
      </c>
    </row>
    <row r="943" customFormat="false" ht="13" hidden="false" customHeight="false" outlineLevel="0" collapsed="false">
      <c r="A943" s="75" t="n">
        <v>41598</v>
      </c>
      <c r="B943" s="0" t="n">
        <v>79.91</v>
      </c>
      <c r="C943" s="0" t="n">
        <v>80.13</v>
      </c>
      <c r="D943" s="0" t="n">
        <v>78.81</v>
      </c>
      <c r="E943" s="0" t="n">
        <v>79.05</v>
      </c>
      <c r="F943" s="0" t="n">
        <v>2875802</v>
      </c>
    </row>
    <row r="944" customFormat="false" ht="13" hidden="false" customHeight="false" outlineLevel="0" collapsed="false">
      <c r="A944" s="75" t="n">
        <v>41597</v>
      </c>
      <c r="B944" s="0" t="n">
        <v>78.8</v>
      </c>
      <c r="C944" s="0" t="n">
        <v>80.44</v>
      </c>
      <c r="D944" s="0" t="n">
        <v>78.28</v>
      </c>
      <c r="E944" s="0" t="n">
        <v>79.71</v>
      </c>
      <c r="F944" s="0" t="n">
        <v>6780229</v>
      </c>
    </row>
    <row r="945" customFormat="false" ht="13" hidden="false" customHeight="false" outlineLevel="0" collapsed="false">
      <c r="A945" s="75" t="n">
        <v>41596</v>
      </c>
      <c r="B945" s="0" t="n">
        <v>77.36</v>
      </c>
      <c r="C945" s="0" t="n">
        <v>77.7</v>
      </c>
      <c r="D945" s="0" t="n">
        <v>77.14</v>
      </c>
      <c r="E945" s="0" t="n">
        <v>77.36</v>
      </c>
      <c r="F945" s="0" t="n">
        <v>1761619</v>
      </c>
    </row>
    <row r="946" customFormat="false" ht="13" hidden="false" customHeight="false" outlineLevel="0" collapsed="false">
      <c r="A946" s="75" t="n">
        <v>41593</v>
      </c>
      <c r="B946" s="0" t="n">
        <v>76.87</v>
      </c>
      <c r="C946" s="0" t="n">
        <v>77.4</v>
      </c>
      <c r="D946" s="0" t="n">
        <v>76.55</v>
      </c>
      <c r="E946" s="0" t="n">
        <v>77.33</v>
      </c>
      <c r="F946" s="0" t="n">
        <v>2347742</v>
      </c>
    </row>
    <row r="947" customFormat="false" ht="13" hidden="false" customHeight="false" outlineLevel="0" collapsed="false">
      <c r="A947" s="75" t="n">
        <v>41592</v>
      </c>
      <c r="B947" s="0" t="n">
        <v>76.64</v>
      </c>
      <c r="C947" s="0" t="n">
        <v>77.43</v>
      </c>
      <c r="D947" s="0" t="n">
        <v>76.51</v>
      </c>
      <c r="E947" s="0" t="n">
        <v>76.97</v>
      </c>
      <c r="F947" s="0" t="n">
        <v>2190298</v>
      </c>
    </row>
    <row r="948" customFormat="false" ht="13" hidden="false" customHeight="false" outlineLevel="0" collapsed="false">
      <c r="A948" s="75" t="n">
        <v>41591</v>
      </c>
      <c r="B948" s="0" t="n">
        <v>75.65</v>
      </c>
      <c r="C948" s="0" t="n">
        <v>76.5</v>
      </c>
      <c r="D948" s="0" t="n">
        <v>75.24</v>
      </c>
      <c r="E948" s="0" t="n">
        <v>76.45</v>
      </c>
      <c r="F948" s="0" t="n">
        <v>2437549</v>
      </c>
    </row>
    <row r="949" customFormat="false" ht="13" hidden="false" customHeight="false" outlineLevel="0" collapsed="false">
      <c r="A949" s="75" t="n">
        <v>41590</v>
      </c>
      <c r="B949" s="0" t="n">
        <v>75.69</v>
      </c>
      <c r="C949" s="0" t="n">
        <v>75.9</v>
      </c>
      <c r="D949" s="0" t="n">
        <v>75.39</v>
      </c>
      <c r="E949" s="0" t="n">
        <v>75.72</v>
      </c>
      <c r="F949" s="0" t="n">
        <v>1812594</v>
      </c>
    </row>
    <row r="950" customFormat="false" ht="13" hidden="false" customHeight="false" outlineLevel="0" collapsed="false">
      <c r="A950" s="75" t="n">
        <v>41589</v>
      </c>
      <c r="B950" s="0" t="n">
        <v>75.83</v>
      </c>
      <c r="C950" s="0" t="n">
        <v>76.04</v>
      </c>
      <c r="D950" s="0" t="n">
        <v>75.5</v>
      </c>
      <c r="E950" s="0" t="n">
        <v>75.76</v>
      </c>
      <c r="F950" s="0" t="n">
        <v>1166717</v>
      </c>
    </row>
    <row r="951" customFormat="false" ht="13" hidden="false" customHeight="false" outlineLevel="0" collapsed="false">
      <c r="A951" s="75" t="n">
        <v>41586</v>
      </c>
      <c r="B951" s="0" t="n">
        <v>75.44</v>
      </c>
      <c r="C951" s="0" t="n">
        <v>76.03</v>
      </c>
      <c r="D951" s="0" t="n">
        <v>75.21</v>
      </c>
      <c r="E951" s="0" t="n">
        <v>76.01</v>
      </c>
      <c r="F951" s="0" t="n">
        <v>1379200</v>
      </c>
    </row>
    <row r="952" customFormat="false" ht="13" hidden="false" customHeight="false" outlineLevel="0" collapsed="false">
      <c r="A952" s="75" t="n">
        <v>41585</v>
      </c>
      <c r="B952" s="0" t="n">
        <v>76.15</v>
      </c>
      <c r="C952" s="0" t="n">
        <v>76.41</v>
      </c>
      <c r="D952" s="0" t="n">
        <v>75.21</v>
      </c>
      <c r="E952" s="0" t="n">
        <v>75.33</v>
      </c>
      <c r="F952" s="0" t="n">
        <v>1532707</v>
      </c>
    </row>
    <row r="953" customFormat="false" ht="13" hidden="false" customHeight="false" outlineLevel="0" collapsed="false">
      <c r="A953" s="75" t="n">
        <v>41584</v>
      </c>
      <c r="B953" s="0" t="n">
        <v>75.34</v>
      </c>
      <c r="C953" s="0" t="n">
        <v>76.05</v>
      </c>
      <c r="D953" s="0" t="n">
        <v>75.32</v>
      </c>
      <c r="E953" s="0" t="n">
        <v>75.83</v>
      </c>
      <c r="F953" s="0" t="n">
        <v>1254660</v>
      </c>
    </row>
    <row r="954" customFormat="false" ht="13" hidden="false" customHeight="false" outlineLevel="0" collapsed="false">
      <c r="A954" s="75" t="n">
        <v>41583</v>
      </c>
      <c r="B954" s="0" t="n">
        <v>75.25</v>
      </c>
      <c r="C954" s="0" t="n">
        <v>75.67</v>
      </c>
      <c r="D954" s="0" t="n">
        <v>74.74</v>
      </c>
      <c r="E954" s="0" t="n">
        <v>75.51</v>
      </c>
      <c r="F954" s="0" t="n">
        <v>1166933</v>
      </c>
    </row>
    <row r="955" customFormat="false" ht="13" hidden="false" customHeight="false" outlineLevel="0" collapsed="false">
      <c r="A955" s="75" t="n">
        <v>41582</v>
      </c>
      <c r="B955" s="0" t="n">
        <v>75.72</v>
      </c>
      <c r="C955" s="0" t="n">
        <v>75.91</v>
      </c>
      <c r="D955" s="0" t="n">
        <v>74.95</v>
      </c>
      <c r="E955" s="0" t="n">
        <v>75.51</v>
      </c>
      <c r="F955" s="0" t="n">
        <v>1581083</v>
      </c>
    </row>
    <row r="956" customFormat="false" ht="13" hidden="false" customHeight="false" outlineLevel="0" collapsed="false">
      <c r="A956" s="75" t="n">
        <v>41579</v>
      </c>
      <c r="B956" s="0" t="n">
        <v>75.35</v>
      </c>
      <c r="C956" s="0" t="n">
        <v>75.48</v>
      </c>
      <c r="D956" s="0" t="n">
        <v>74.89</v>
      </c>
      <c r="E956" s="0" t="n">
        <v>75.31</v>
      </c>
      <c r="F956" s="0" t="n">
        <v>1852344</v>
      </c>
    </row>
    <row r="957" customFormat="false" ht="13" hidden="false" customHeight="false" outlineLevel="0" collapsed="false">
      <c r="A957" s="75" t="n">
        <v>41578</v>
      </c>
      <c r="B957" s="0" t="n">
        <v>74.26</v>
      </c>
      <c r="C957" s="0" t="n">
        <v>75.25</v>
      </c>
      <c r="D957" s="0" t="n">
        <v>74.01</v>
      </c>
      <c r="E957" s="0" t="n">
        <v>75.02</v>
      </c>
      <c r="F957" s="0" t="n">
        <v>2727019</v>
      </c>
    </row>
    <row r="958" customFormat="false" ht="13" hidden="false" customHeight="false" outlineLevel="0" collapsed="false">
      <c r="A958" s="75" t="n">
        <v>41577</v>
      </c>
      <c r="B958" s="0" t="n">
        <v>75.91</v>
      </c>
      <c r="C958" s="0" t="n">
        <v>75.91</v>
      </c>
      <c r="D958" s="0" t="n">
        <v>73.77</v>
      </c>
      <c r="E958" s="0" t="n">
        <v>74.3</v>
      </c>
      <c r="F958" s="0" t="n">
        <v>2169549</v>
      </c>
    </row>
    <row r="959" customFormat="false" ht="13" hidden="false" customHeight="false" outlineLevel="0" collapsed="false">
      <c r="A959" s="75" t="n">
        <v>41576</v>
      </c>
      <c r="B959" s="0" t="n">
        <v>76.04</v>
      </c>
      <c r="C959" s="0" t="n">
        <v>76.66</v>
      </c>
      <c r="D959" s="0" t="n">
        <v>75.57</v>
      </c>
      <c r="E959" s="0" t="n">
        <v>76.35</v>
      </c>
      <c r="F959" s="0" t="n">
        <v>1683396</v>
      </c>
    </row>
    <row r="960" customFormat="false" ht="13" hidden="false" customHeight="false" outlineLevel="0" collapsed="false">
      <c r="A960" s="75" t="n">
        <v>41575</v>
      </c>
      <c r="B960" s="0" t="n">
        <v>75.32</v>
      </c>
      <c r="C960" s="0" t="n">
        <v>76.08</v>
      </c>
      <c r="D960" s="0" t="n">
        <v>75.15</v>
      </c>
      <c r="E960" s="0" t="n">
        <v>75.67</v>
      </c>
      <c r="F960" s="0" t="n">
        <v>1649357</v>
      </c>
    </row>
    <row r="961" customFormat="false" ht="13" hidden="false" customHeight="false" outlineLevel="0" collapsed="false">
      <c r="A961" s="75" t="n">
        <v>41572</v>
      </c>
      <c r="B961" s="0" t="n">
        <v>75.31</v>
      </c>
      <c r="C961" s="0" t="n">
        <v>75.71</v>
      </c>
      <c r="D961" s="0" t="n">
        <v>74.96</v>
      </c>
      <c r="E961" s="0" t="n">
        <v>75.51</v>
      </c>
      <c r="F961" s="0" t="n">
        <v>1167827</v>
      </c>
    </row>
    <row r="962" customFormat="false" ht="13" hidden="false" customHeight="false" outlineLevel="0" collapsed="false">
      <c r="A962" s="75" t="n">
        <v>41571</v>
      </c>
      <c r="B962" s="0" t="n">
        <v>75.3</v>
      </c>
      <c r="C962" s="0" t="n">
        <v>75.64</v>
      </c>
      <c r="D962" s="0" t="n">
        <v>75.14</v>
      </c>
      <c r="E962" s="0" t="n">
        <v>75.41</v>
      </c>
      <c r="F962" s="0" t="n">
        <v>1389852</v>
      </c>
    </row>
    <row r="963" customFormat="false" ht="13" hidden="false" customHeight="false" outlineLevel="0" collapsed="false">
      <c r="A963" s="75" t="n">
        <v>41570</v>
      </c>
      <c r="B963" s="0" t="n">
        <v>75.24</v>
      </c>
      <c r="C963" s="0" t="n">
        <v>75.31</v>
      </c>
      <c r="D963" s="0" t="n">
        <v>74.82</v>
      </c>
      <c r="E963" s="0" t="n">
        <v>75.11</v>
      </c>
      <c r="F963" s="0" t="n">
        <v>1111598</v>
      </c>
    </row>
    <row r="964" customFormat="false" ht="13" hidden="false" customHeight="false" outlineLevel="0" collapsed="false">
      <c r="A964" s="75" t="n">
        <v>41569</v>
      </c>
      <c r="B964" s="0" t="n">
        <v>74.92</v>
      </c>
      <c r="C964" s="0" t="n">
        <v>75.75</v>
      </c>
      <c r="D964" s="0" t="n">
        <v>74.64</v>
      </c>
      <c r="E964" s="0" t="n">
        <v>75.45</v>
      </c>
      <c r="F964" s="0" t="n">
        <v>1366720</v>
      </c>
    </row>
    <row r="965" customFormat="false" ht="13" hidden="false" customHeight="false" outlineLevel="0" collapsed="false">
      <c r="A965" s="75" t="n">
        <v>41568</v>
      </c>
      <c r="B965" s="0" t="n">
        <v>73.99</v>
      </c>
      <c r="C965" s="0" t="n">
        <v>74.75</v>
      </c>
      <c r="D965" s="0" t="n">
        <v>73.89</v>
      </c>
      <c r="E965" s="0" t="n">
        <v>74.7</v>
      </c>
      <c r="F965" s="0" t="n">
        <v>1238597</v>
      </c>
    </row>
    <row r="966" customFormat="false" ht="13" hidden="false" customHeight="false" outlineLevel="0" collapsed="false">
      <c r="A966" s="75" t="n">
        <v>41565</v>
      </c>
      <c r="B966" s="0" t="n">
        <v>74.15</v>
      </c>
      <c r="C966" s="0" t="n">
        <v>74.5</v>
      </c>
      <c r="D966" s="0" t="n">
        <v>73.87</v>
      </c>
      <c r="E966" s="0" t="n">
        <v>74.19</v>
      </c>
      <c r="F966" s="0" t="n">
        <v>1722746</v>
      </c>
    </row>
    <row r="967" customFormat="false" ht="13" hidden="false" customHeight="false" outlineLevel="0" collapsed="false">
      <c r="A967" s="75" t="n">
        <v>41564</v>
      </c>
      <c r="B967" s="0" t="n">
        <v>73.41</v>
      </c>
      <c r="C967" s="0" t="n">
        <v>74.15</v>
      </c>
      <c r="D967" s="0" t="n">
        <v>73.25</v>
      </c>
      <c r="E967" s="0" t="n">
        <v>74.08</v>
      </c>
      <c r="F967" s="0" t="n">
        <v>1412504</v>
      </c>
    </row>
    <row r="968" customFormat="false" ht="13" hidden="false" customHeight="false" outlineLevel="0" collapsed="false">
      <c r="A968" s="75" t="n">
        <v>41563</v>
      </c>
      <c r="B968" s="0" t="n">
        <v>72.95</v>
      </c>
      <c r="C968" s="0" t="n">
        <v>73.79</v>
      </c>
      <c r="D968" s="0" t="n">
        <v>72.72</v>
      </c>
      <c r="E968" s="0" t="n">
        <v>73.72</v>
      </c>
      <c r="F968" s="0" t="n">
        <v>1814173</v>
      </c>
    </row>
    <row r="969" customFormat="false" ht="13" hidden="false" customHeight="false" outlineLevel="0" collapsed="false">
      <c r="A969" s="75" t="n">
        <v>41562</v>
      </c>
      <c r="B969" s="0" t="n">
        <v>72.54</v>
      </c>
      <c r="C969" s="0" t="n">
        <v>72.7</v>
      </c>
      <c r="D969" s="0" t="n">
        <v>72.18</v>
      </c>
      <c r="E969" s="0" t="n">
        <v>72.32</v>
      </c>
      <c r="F969" s="0" t="n">
        <v>1791176</v>
      </c>
    </row>
    <row r="970" customFormat="false" ht="13" hidden="false" customHeight="false" outlineLevel="0" collapsed="false">
      <c r="A970" s="75" t="n">
        <v>41561</v>
      </c>
      <c r="B970" s="0" t="n">
        <v>72.36</v>
      </c>
      <c r="C970" s="0" t="n">
        <v>72.89</v>
      </c>
      <c r="D970" s="0" t="n">
        <v>72.14</v>
      </c>
      <c r="E970" s="0" t="n">
        <v>72.86</v>
      </c>
      <c r="F970" s="0" t="n">
        <v>987343</v>
      </c>
    </row>
    <row r="971" customFormat="false" ht="13" hidden="false" customHeight="false" outlineLevel="0" collapsed="false">
      <c r="A971" s="75" t="n">
        <v>41558</v>
      </c>
      <c r="B971" s="0" t="n">
        <v>71.26</v>
      </c>
      <c r="C971" s="0" t="n">
        <v>72.53</v>
      </c>
      <c r="D971" s="0" t="n">
        <v>71.22</v>
      </c>
      <c r="E971" s="0" t="n">
        <v>72.51</v>
      </c>
      <c r="F971" s="0" t="n">
        <v>1076046</v>
      </c>
    </row>
    <row r="972" customFormat="false" ht="13" hidden="false" customHeight="false" outlineLevel="0" collapsed="false">
      <c r="A972" s="75" t="n">
        <v>41557</v>
      </c>
      <c r="B972" s="0" t="n">
        <v>70.84</v>
      </c>
      <c r="C972" s="0" t="n">
        <v>71.93</v>
      </c>
      <c r="D972" s="0" t="n">
        <v>70.61</v>
      </c>
      <c r="E972" s="0" t="n">
        <v>71.81</v>
      </c>
      <c r="F972" s="0" t="n">
        <v>1402502</v>
      </c>
    </row>
    <row r="973" customFormat="false" ht="13" hidden="false" customHeight="false" outlineLevel="0" collapsed="false">
      <c r="A973" s="75" t="n">
        <v>41556</v>
      </c>
      <c r="B973" s="0" t="n">
        <v>70.25</v>
      </c>
      <c r="C973" s="0" t="n">
        <v>70.6</v>
      </c>
      <c r="D973" s="0" t="n">
        <v>69.91</v>
      </c>
      <c r="E973" s="0" t="n">
        <v>70.28</v>
      </c>
      <c r="F973" s="0" t="n">
        <v>1415390</v>
      </c>
    </row>
    <row r="974" customFormat="false" ht="13" hidden="false" customHeight="false" outlineLevel="0" collapsed="false">
      <c r="A974" s="75" t="n">
        <v>41555</v>
      </c>
      <c r="B974" s="0" t="n">
        <v>71.14</v>
      </c>
      <c r="C974" s="0" t="n">
        <v>71.24</v>
      </c>
      <c r="D974" s="0" t="n">
        <v>70.17</v>
      </c>
      <c r="E974" s="0" t="n">
        <v>70.24</v>
      </c>
      <c r="F974" s="0" t="n">
        <v>1503077</v>
      </c>
    </row>
    <row r="975" customFormat="false" ht="13" hidden="false" customHeight="false" outlineLevel="0" collapsed="false">
      <c r="A975" s="75" t="n">
        <v>41554</v>
      </c>
      <c r="B975" s="0" t="n">
        <v>70.89</v>
      </c>
      <c r="C975" s="0" t="n">
        <v>71.35</v>
      </c>
      <c r="D975" s="0" t="n">
        <v>70.52</v>
      </c>
      <c r="E975" s="0" t="n">
        <v>71.02</v>
      </c>
      <c r="F975" s="0" t="n">
        <v>880558</v>
      </c>
    </row>
    <row r="976" customFormat="false" ht="13" hidden="false" customHeight="false" outlineLevel="0" collapsed="false">
      <c r="A976" s="75" t="n">
        <v>41551</v>
      </c>
      <c r="B976" s="0" t="n">
        <v>71.26</v>
      </c>
      <c r="C976" s="0" t="n">
        <v>71.61</v>
      </c>
      <c r="D976" s="0" t="n">
        <v>70.94</v>
      </c>
      <c r="E976" s="0" t="n">
        <v>71.52</v>
      </c>
      <c r="F976" s="0" t="n">
        <v>1240975</v>
      </c>
    </row>
    <row r="977" customFormat="false" ht="13" hidden="false" customHeight="false" outlineLevel="0" collapsed="false">
      <c r="A977" s="75" t="n">
        <v>41550</v>
      </c>
      <c r="B977" s="0" t="n">
        <v>71.71</v>
      </c>
      <c r="C977" s="0" t="n">
        <v>72</v>
      </c>
      <c r="D977" s="0" t="n">
        <v>70.89</v>
      </c>
      <c r="E977" s="0" t="n">
        <v>71.1</v>
      </c>
      <c r="F977" s="0" t="n">
        <v>1362596</v>
      </c>
    </row>
    <row r="978" customFormat="false" ht="13" hidden="false" customHeight="false" outlineLevel="0" collapsed="false">
      <c r="A978" s="75" t="n">
        <v>41549</v>
      </c>
      <c r="B978" s="0" t="n">
        <v>72</v>
      </c>
      <c r="C978" s="0" t="n">
        <v>72.1</v>
      </c>
      <c r="D978" s="0" t="n">
        <v>71.66</v>
      </c>
      <c r="E978" s="0" t="n">
        <v>72.02</v>
      </c>
      <c r="F978" s="0" t="n">
        <v>1729688</v>
      </c>
    </row>
    <row r="979" customFormat="false" ht="13" hidden="false" customHeight="false" outlineLevel="0" collapsed="false">
      <c r="A979" s="75" t="n">
        <v>41548</v>
      </c>
      <c r="B979" s="0" t="n">
        <v>72.58</v>
      </c>
      <c r="C979" s="0" t="n">
        <v>72.58</v>
      </c>
      <c r="D979" s="0" t="n">
        <v>71.89</v>
      </c>
      <c r="E979" s="0" t="n">
        <v>72.16</v>
      </c>
      <c r="F979" s="0" t="n">
        <v>1485427</v>
      </c>
    </row>
    <row r="980" customFormat="false" ht="13" hidden="false" customHeight="false" outlineLevel="0" collapsed="false">
      <c r="A980" s="75" t="n">
        <v>41547</v>
      </c>
      <c r="B980" s="0" t="n">
        <v>72.31</v>
      </c>
      <c r="C980" s="0" t="n">
        <v>72.51</v>
      </c>
      <c r="D980" s="0" t="n">
        <v>71.89</v>
      </c>
      <c r="E980" s="0" t="n">
        <v>72.38</v>
      </c>
      <c r="F980" s="0" t="n">
        <v>1762344</v>
      </c>
    </row>
    <row r="981" customFormat="false" ht="13" hidden="false" customHeight="false" outlineLevel="0" collapsed="false">
      <c r="A981" s="75" t="n">
        <v>41544</v>
      </c>
      <c r="B981" s="0" t="n">
        <v>72.7</v>
      </c>
      <c r="C981" s="0" t="n">
        <v>72.73</v>
      </c>
      <c r="D981" s="0" t="n">
        <v>71.61</v>
      </c>
      <c r="E981" s="0" t="n">
        <v>72.56</v>
      </c>
      <c r="F981" s="0" t="n">
        <v>1396033</v>
      </c>
    </row>
    <row r="982" customFormat="false" ht="13" hidden="false" customHeight="false" outlineLevel="0" collapsed="false">
      <c r="A982" s="75" t="n">
        <v>41543</v>
      </c>
      <c r="B982" s="0" t="n">
        <v>72.83</v>
      </c>
      <c r="C982" s="0" t="n">
        <v>73.2</v>
      </c>
      <c r="D982" s="0" t="n">
        <v>72.57</v>
      </c>
      <c r="E982" s="0" t="n">
        <v>72.92</v>
      </c>
      <c r="F982" s="0" t="n">
        <v>1199344</v>
      </c>
    </row>
    <row r="983" customFormat="false" ht="13" hidden="false" customHeight="false" outlineLevel="0" collapsed="false">
      <c r="A983" s="75" t="n">
        <v>41542</v>
      </c>
      <c r="B983" s="0" t="n">
        <v>73.09</v>
      </c>
      <c r="C983" s="0" t="n">
        <v>73.22</v>
      </c>
      <c r="D983" s="0" t="n">
        <v>72.32</v>
      </c>
      <c r="E983" s="0" t="n">
        <v>72.52</v>
      </c>
      <c r="F983" s="0" t="n">
        <v>1172515</v>
      </c>
    </row>
    <row r="984" customFormat="false" ht="13" hidden="false" customHeight="false" outlineLevel="0" collapsed="false">
      <c r="A984" s="75" t="n">
        <v>41541</v>
      </c>
      <c r="B984" s="0" t="n">
        <v>72.45</v>
      </c>
      <c r="C984" s="0" t="n">
        <v>73.3</v>
      </c>
      <c r="D984" s="0" t="n">
        <v>72.29</v>
      </c>
      <c r="E984" s="0" t="n">
        <v>72.95</v>
      </c>
      <c r="F984" s="0" t="n">
        <v>1918665</v>
      </c>
    </row>
    <row r="985" customFormat="false" ht="13" hidden="false" customHeight="false" outlineLevel="0" collapsed="false">
      <c r="A985" s="75" t="n">
        <v>41540</v>
      </c>
      <c r="B985" s="0" t="n">
        <v>74.2</v>
      </c>
      <c r="C985" s="0" t="n">
        <v>74.62</v>
      </c>
      <c r="D985" s="0" t="n">
        <v>72.71</v>
      </c>
      <c r="E985" s="0" t="n">
        <v>73.13</v>
      </c>
      <c r="F985" s="0" t="n">
        <v>3039147</v>
      </c>
    </row>
    <row r="986" customFormat="false" ht="13" hidden="false" customHeight="false" outlineLevel="0" collapsed="false">
      <c r="A986" s="75" t="n">
        <v>41537</v>
      </c>
      <c r="B986" s="0" t="n">
        <v>74.76</v>
      </c>
      <c r="C986" s="0" t="n">
        <v>74.88</v>
      </c>
      <c r="D986" s="0" t="n">
        <v>74.36</v>
      </c>
      <c r="E986" s="0" t="n">
        <v>74.43</v>
      </c>
      <c r="F986" s="0" t="n">
        <v>2410343</v>
      </c>
    </row>
    <row r="987" customFormat="false" ht="13" hidden="false" customHeight="false" outlineLevel="0" collapsed="false">
      <c r="A987" s="75" t="n">
        <v>41536</v>
      </c>
      <c r="B987" s="0" t="n">
        <v>74.89</v>
      </c>
      <c r="C987" s="0" t="n">
        <v>74.95</v>
      </c>
      <c r="D987" s="0" t="n">
        <v>74.48</v>
      </c>
      <c r="E987" s="0" t="n">
        <v>74.68</v>
      </c>
      <c r="F987" s="0" t="n">
        <v>1657367</v>
      </c>
    </row>
    <row r="988" customFormat="false" ht="13" hidden="false" customHeight="false" outlineLevel="0" collapsed="false">
      <c r="A988" s="75" t="n">
        <v>41535</v>
      </c>
      <c r="B988" s="0" t="n">
        <v>74.17</v>
      </c>
      <c r="C988" s="0" t="n">
        <v>74.86</v>
      </c>
      <c r="D988" s="0" t="n">
        <v>73.75</v>
      </c>
      <c r="E988" s="0" t="n">
        <v>74.74</v>
      </c>
      <c r="F988" s="0" t="n">
        <v>1654128</v>
      </c>
    </row>
    <row r="989" customFormat="false" ht="13" hidden="false" customHeight="false" outlineLevel="0" collapsed="false">
      <c r="A989" s="75" t="n">
        <v>41534</v>
      </c>
      <c r="B989" s="0" t="n">
        <v>74.24</v>
      </c>
      <c r="C989" s="0" t="n">
        <v>74.41</v>
      </c>
      <c r="D989" s="0" t="n">
        <v>73.9</v>
      </c>
      <c r="E989" s="0" t="n">
        <v>74.16</v>
      </c>
      <c r="F989" s="0" t="n">
        <v>2295138</v>
      </c>
    </row>
    <row r="990" customFormat="false" ht="13" hidden="false" customHeight="false" outlineLevel="0" collapsed="false">
      <c r="A990" s="75" t="n">
        <v>41533</v>
      </c>
      <c r="B990" s="0" t="n">
        <v>74.85</v>
      </c>
      <c r="C990" s="0" t="n">
        <v>74.93</v>
      </c>
      <c r="D990" s="0" t="n">
        <v>74.03</v>
      </c>
      <c r="E990" s="0" t="n">
        <v>74.1</v>
      </c>
      <c r="F990" s="0" t="n">
        <v>1977515</v>
      </c>
    </row>
    <row r="991" customFormat="false" ht="13" hidden="false" customHeight="false" outlineLevel="0" collapsed="false">
      <c r="A991" s="75" t="n">
        <v>41530</v>
      </c>
      <c r="B991" s="0" t="n">
        <v>74.23</v>
      </c>
      <c r="C991" s="0" t="n">
        <v>74.33</v>
      </c>
      <c r="D991" s="0" t="n">
        <v>73.46</v>
      </c>
      <c r="E991" s="0" t="n">
        <v>74.09</v>
      </c>
      <c r="F991" s="0" t="n">
        <v>1882355</v>
      </c>
    </row>
    <row r="992" customFormat="false" ht="13" hidden="false" customHeight="false" outlineLevel="0" collapsed="false">
      <c r="A992" s="75" t="n">
        <v>41529</v>
      </c>
      <c r="B992" s="0" t="n">
        <v>73.91</v>
      </c>
      <c r="C992" s="0" t="n">
        <v>74.51</v>
      </c>
      <c r="D992" s="0" t="n">
        <v>73.75</v>
      </c>
      <c r="E992" s="0" t="n">
        <v>74.18</v>
      </c>
      <c r="F992" s="0" t="n">
        <v>1336110</v>
      </c>
    </row>
    <row r="993" customFormat="false" ht="13" hidden="false" customHeight="false" outlineLevel="0" collapsed="false">
      <c r="A993" s="75" t="n">
        <v>41528</v>
      </c>
      <c r="B993" s="0" t="n">
        <v>73.36</v>
      </c>
      <c r="C993" s="0" t="n">
        <v>74.1</v>
      </c>
      <c r="D993" s="0" t="n">
        <v>73.18</v>
      </c>
      <c r="E993" s="0" t="n">
        <v>74.01</v>
      </c>
      <c r="F993" s="0" t="n">
        <v>2952591</v>
      </c>
    </row>
    <row r="994" customFormat="false" ht="13" hidden="false" customHeight="false" outlineLevel="0" collapsed="false">
      <c r="A994" s="75" t="n">
        <v>41527</v>
      </c>
      <c r="B994" s="0" t="n">
        <v>74.38</v>
      </c>
      <c r="C994" s="0" t="n">
        <v>74.38</v>
      </c>
      <c r="D994" s="0" t="n">
        <v>73.74</v>
      </c>
      <c r="E994" s="0" t="n">
        <v>73.74</v>
      </c>
      <c r="F994" s="0" t="n">
        <v>3155981</v>
      </c>
    </row>
    <row r="995" customFormat="false" ht="13" hidden="false" customHeight="false" outlineLevel="0" collapsed="false">
      <c r="A995" s="75" t="n">
        <v>41526</v>
      </c>
      <c r="B995" s="0" t="n">
        <v>73.14</v>
      </c>
      <c r="C995" s="0" t="n">
        <v>73.94</v>
      </c>
      <c r="D995" s="0" t="n">
        <v>73.14</v>
      </c>
      <c r="E995" s="0" t="n">
        <v>73.79</v>
      </c>
      <c r="F995" s="0" t="n">
        <v>1701303</v>
      </c>
    </row>
    <row r="996" customFormat="false" ht="13" hidden="false" customHeight="false" outlineLevel="0" collapsed="false">
      <c r="A996" s="75" t="n">
        <v>41523</v>
      </c>
      <c r="B996" s="0" t="n">
        <v>72.45</v>
      </c>
      <c r="C996" s="0" t="n">
        <v>73.28</v>
      </c>
      <c r="D996" s="0" t="n">
        <v>71.37</v>
      </c>
      <c r="E996" s="0" t="n">
        <v>73.13</v>
      </c>
      <c r="F996" s="0" t="n">
        <v>2315684</v>
      </c>
    </row>
    <row r="997" customFormat="false" ht="13" hidden="false" customHeight="false" outlineLevel="0" collapsed="false">
      <c r="A997" s="75" t="n">
        <v>41522</v>
      </c>
      <c r="B997" s="0" t="n">
        <v>71.83</v>
      </c>
      <c r="C997" s="0" t="n">
        <v>72.38</v>
      </c>
      <c r="D997" s="0" t="n">
        <v>71.79</v>
      </c>
      <c r="E997" s="0" t="n">
        <v>72.34</v>
      </c>
      <c r="F997" s="0" t="n">
        <v>1167603</v>
      </c>
    </row>
    <row r="998" customFormat="false" ht="13" hidden="false" customHeight="false" outlineLevel="0" collapsed="false">
      <c r="A998" s="75" t="n">
        <v>41521</v>
      </c>
      <c r="B998" s="0" t="n">
        <v>70.09</v>
      </c>
      <c r="C998" s="0" t="n">
        <v>72.12</v>
      </c>
      <c r="D998" s="0" t="n">
        <v>69.76</v>
      </c>
      <c r="E998" s="0" t="n">
        <v>72.05</v>
      </c>
      <c r="F998" s="0" t="n">
        <v>1672351</v>
      </c>
    </row>
    <row r="999" customFormat="false" ht="13" hidden="false" customHeight="false" outlineLevel="0" collapsed="false">
      <c r="A999" s="75" t="n">
        <v>41520</v>
      </c>
      <c r="B999" s="0" t="n">
        <v>71.98</v>
      </c>
      <c r="C999" s="0" t="n">
        <v>72.45</v>
      </c>
      <c r="D999" s="0" t="n">
        <v>71</v>
      </c>
      <c r="E999" s="0" t="n">
        <v>71.41</v>
      </c>
      <c r="F999" s="0" t="n">
        <v>1816191</v>
      </c>
    </row>
    <row r="1000" customFormat="false" ht="13" hidden="false" customHeight="false" outlineLevel="0" collapsed="false">
      <c r="A1000" s="75" t="n">
        <v>41516</v>
      </c>
      <c r="B1000" s="0" t="n">
        <v>71.29</v>
      </c>
      <c r="C1000" s="0" t="n">
        <v>71.31</v>
      </c>
      <c r="D1000" s="0" t="n">
        <v>70.76</v>
      </c>
      <c r="E1000" s="0" t="n">
        <v>71.16</v>
      </c>
      <c r="F1000" s="0" t="n">
        <v>1505990</v>
      </c>
    </row>
    <row r="1001" customFormat="false" ht="13" hidden="false" customHeight="false" outlineLevel="0" collapsed="false">
      <c r="A1001" s="75" t="n">
        <v>41515</v>
      </c>
      <c r="B1001" s="0" t="n">
        <v>70.78</v>
      </c>
      <c r="C1001" s="0" t="n">
        <v>71.64</v>
      </c>
      <c r="D1001" s="0" t="n">
        <v>70.42</v>
      </c>
      <c r="E1001" s="0" t="n">
        <v>71.3</v>
      </c>
      <c r="F1001" s="0" t="n">
        <v>1417651</v>
      </c>
    </row>
    <row r="1002" customFormat="false" ht="13" hidden="false" customHeight="false" outlineLevel="0" collapsed="false">
      <c r="A1002" s="75" t="n">
        <v>41514</v>
      </c>
      <c r="B1002" s="0" t="n">
        <v>71.12</v>
      </c>
      <c r="C1002" s="0" t="n">
        <v>71.4</v>
      </c>
      <c r="D1002" s="0" t="n">
        <v>70.85</v>
      </c>
      <c r="E1002" s="0" t="n">
        <v>70.94</v>
      </c>
      <c r="F1002" s="0" t="n">
        <v>1589228</v>
      </c>
    </row>
    <row r="1003" customFormat="false" ht="13" hidden="false" customHeight="false" outlineLevel="0" collapsed="false">
      <c r="A1003" s="75" t="n">
        <v>41513</v>
      </c>
      <c r="B1003" s="0" t="n">
        <v>71.22</v>
      </c>
      <c r="C1003" s="0" t="n">
        <v>71.58</v>
      </c>
      <c r="D1003" s="0" t="n">
        <v>70.9</v>
      </c>
      <c r="E1003" s="0" t="n">
        <v>70.94</v>
      </c>
      <c r="F1003" s="0" t="n">
        <v>1631774</v>
      </c>
    </row>
    <row r="1004" customFormat="false" ht="13" hidden="false" customHeight="false" outlineLevel="0" collapsed="false">
      <c r="A1004" s="75" t="n">
        <v>41512</v>
      </c>
      <c r="B1004" s="0" t="n">
        <v>69.89</v>
      </c>
      <c r="C1004" s="0" t="n">
        <v>72.48</v>
      </c>
      <c r="D1004" s="0" t="n">
        <v>69.89</v>
      </c>
      <c r="E1004" s="0" t="n">
        <v>72.03</v>
      </c>
      <c r="F1004" s="0" t="n">
        <v>1099136</v>
      </c>
    </row>
    <row r="1005" customFormat="false" ht="13" hidden="false" customHeight="false" outlineLevel="0" collapsed="false">
      <c r="A1005" s="75" t="n">
        <v>41509</v>
      </c>
      <c r="B1005" s="0" t="n">
        <v>72.48</v>
      </c>
      <c r="C1005" s="0" t="n">
        <v>72.56</v>
      </c>
      <c r="D1005" s="0" t="n">
        <v>72.01</v>
      </c>
      <c r="E1005" s="0" t="n">
        <v>72.28</v>
      </c>
      <c r="F1005" s="0" t="n">
        <v>1324695</v>
      </c>
    </row>
    <row r="1006" customFormat="false" ht="13" hidden="false" customHeight="false" outlineLevel="0" collapsed="false">
      <c r="A1006" s="75" t="n">
        <v>41508</v>
      </c>
      <c r="B1006" s="0" t="n">
        <v>72.01</v>
      </c>
      <c r="C1006" s="0" t="n">
        <v>72.64</v>
      </c>
      <c r="D1006" s="0" t="n">
        <v>71.9</v>
      </c>
      <c r="E1006" s="0" t="n">
        <v>72.44</v>
      </c>
      <c r="F1006" s="0" t="n">
        <v>809488</v>
      </c>
    </row>
    <row r="1007" customFormat="false" ht="13" hidden="false" customHeight="false" outlineLevel="0" collapsed="false">
      <c r="A1007" s="75" t="n">
        <v>41507</v>
      </c>
      <c r="B1007" s="0" t="n">
        <v>72.15</v>
      </c>
      <c r="C1007" s="0" t="n">
        <v>72.38</v>
      </c>
      <c r="D1007" s="0" t="n">
        <v>71.61</v>
      </c>
      <c r="E1007" s="0" t="n">
        <v>71.83</v>
      </c>
      <c r="F1007" s="0" t="n">
        <v>1564370</v>
      </c>
    </row>
    <row r="1008" customFormat="false" ht="13" hidden="false" customHeight="false" outlineLevel="0" collapsed="false">
      <c r="A1008" s="75" t="n">
        <v>41506</v>
      </c>
      <c r="B1008" s="0" t="n">
        <v>71.79</v>
      </c>
      <c r="C1008" s="0" t="n">
        <v>72.51</v>
      </c>
      <c r="D1008" s="0" t="n">
        <v>71.75</v>
      </c>
      <c r="E1008" s="0" t="n">
        <v>72.34</v>
      </c>
      <c r="F1008" s="0" t="n">
        <v>1229977</v>
      </c>
    </row>
    <row r="1009" customFormat="false" ht="13" hidden="false" customHeight="false" outlineLevel="0" collapsed="false">
      <c r="A1009" s="75" t="n">
        <v>41505</v>
      </c>
      <c r="B1009" s="0" t="n">
        <v>71.61</v>
      </c>
      <c r="C1009" s="0" t="n">
        <v>72.24</v>
      </c>
      <c r="D1009" s="0" t="n">
        <v>71.61</v>
      </c>
      <c r="E1009" s="0" t="n">
        <v>71.9</v>
      </c>
      <c r="F1009" s="0" t="n">
        <v>1393107</v>
      </c>
    </row>
    <row r="1010" customFormat="false" ht="13" hidden="false" customHeight="false" outlineLevel="0" collapsed="false">
      <c r="A1010" s="75" t="n">
        <v>41502</v>
      </c>
      <c r="B1010" s="0" t="n">
        <v>71.47</v>
      </c>
      <c r="C1010" s="0" t="n">
        <v>72.08</v>
      </c>
      <c r="D1010" s="0" t="n">
        <v>71.38</v>
      </c>
      <c r="E1010" s="0" t="n">
        <v>71.89</v>
      </c>
      <c r="F1010" s="0" t="n">
        <v>1792894</v>
      </c>
    </row>
    <row r="1011" customFormat="false" ht="13" hidden="false" customHeight="false" outlineLevel="0" collapsed="false">
      <c r="A1011" s="75" t="n">
        <v>41501</v>
      </c>
      <c r="B1011" s="0" t="n">
        <v>72.22</v>
      </c>
      <c r="C1011" s="0" t="n">
        <v>72.24</v>
      </c>
      <c r="D1011" s="0" t="n">
        <v>71.35</v>
      </c>
      <c r="E1011" s="0" t="n">
        <v>71.61</v>
      </c>
      <c r="F1011" s="0" t="n">
        <v>1553649</v>
      </c>
    </row>
    <row r="1012" customFormat="false" ht="13" hidden="false" customHeight="false" outlineLevel="0" collapsed="false">
      <c r="A1012" s="75" t="n">
        <v>41500</v>
      </c>
      <c r="B1012" s="0" t="n">
        <v>72.84</v>
      </c>
      <c r="C1012" s="0" t="n">
        <v>73.08</v>
      </c>
      <c r="D1012" s="0" t="n">
        <v>72.64</v>
      </c>
      <c r="E1012" s="0" t="n">
        <v>72.68</v>
      </c>
      <c r="F1012" s="0" t="n">
        <v>1391818</v>
      </c>
    </row>
    <row r="1013" customFormat="false" ht="13" hidden="false" customHeight="false" outlineLevel="0" collapsed="false">
      <c r="A1013" s="75" t="n">
        <v>41499</v>
      </c>
      <c r="B1013" s="0" t="n">
        <v>72.99</v>
      </c>
      <c r="C1013" s="0" t="n">
        <v>73.03</v>
      </c>
      <c r="D1013" s="0" t="n">
        <v>72.64</v>
      </c>
      <c r="E1013" s="0" t="n">
        <v>72.99</v>
      </c>
      <c r="F1013" s="0" t="n">
        <v>2495228</v>
      </c>
    </row>
    <row r="1014" customFormat="false" ht="13" hidden="false" customHeight="false" outlineLevel="0" collapsed="false">
      <c r="A1014" s="75" t="n">
        <v>41498</v>
      </c>
      <c r="B1014" s="0" t="n">
        <v>72.01</v>
      </c>
      <c r="C1014" s="0" t="n">
        <v>72.83</v>
      </c>
      <c r="D1014" s="0" t="n">
        <v>71.9</v>
      </c>
      <c r="E1014" s="0" t="n">
        <v>72.8</v>
      </c>
      <c r="F1014" s="0" t="n">
        <v>1275638</v>
      </c>
    </row>
    <row r="1015" customFormat="false" ht="13" hidden="false" customHeight="false" outlineLevel="0" collapsed="false">
      <c r="A1015" s="75" t="n">
        <v>41495</v>
      </c>
      <c r="B1015" s="0" t="n">
        <v>72.07</v>
      </c>
      <c r="C1015" s="0" t="n">
        <v>72.6</v>
      </c>
      <c r="D1015" s="0" t="n">
        <v>71.94</v>
      </c>
      <c r="E1015" s="0" t="n">
        <v>72.46</v>
      </c>
      <c r="F1015" s="0" t="n">
        <v>1238833</v>
      </c>
    </row>
    <row r="1016" customFormat="false" ht="13" hidden="false" customHeight="false" outlineLevel="0" collapsed="false">
      <c r="A1016" s="75" t="n">
        <v>41494</v>
      </c>
      <c r="B1016" s="0" t="n">
        <v>72.36</v>
      </c>
      <c r="C1016" s="0" t="n">
        <v>72.65</v>
      </c>
      <c r="D1016" s="0" t="n">
        <v>71.95</v>
      </c>
      <c r="E1016" s="0" t="n">
        <v>72.34</v>
      </c>
      <c r="F1016" s="0" t="n">
        <v>1375407</v>
      </c>
    </row>
    <row r="1017" customFormat="false" ht="13" hidden="false" customHeight="false" outlineLevel="0" collapsed="false">
      <c r="A1017" s="75" t="n">
        <v>41493</v>
      </c>
      <c r="B1017" s="0" t="n">
        <v>72.11</v>
      </c>
      <c r="C1017" s="0" t="n">
        <v>72.28</v>
      </c>
      <c r="D1017" s="0" t="n">
        <v>71.67</v>
      </c>
      <c r="E1017" s="0" t="n">
        <v>71.99</v>
      </c>
      <c r="F1017" s="0" t="n">
        <v>1461908</v>
      </c>
    </row>
    <row r="1018" customFormat="false" ht="13" hidden="false" customHeight="false" outlineLevel="0" collapsed="false">
      <c r="A1018" s="75" t="n">
        <v>41492</v>
      </c>
      <c r="B1018" s="0" t="n">
        <v>71.48</v>
      </c>
      <c r="C1018" s="0" t="n">
        <v>72.38</v>
      </c>
      <c r="D1018" s="0" t="n">
        <v>71.1</v>
      </c>
      <c r="E1018" s="0" t="n">
        <v>72.24</v>
      </c>
      <c r="F1018" s="0" t="n">
        <v>1692103</v>
      </c>
    </row>
    <row r="1019" customFormat="false" ht="13" hidden="false" customHeight="false" outlineLevel="0" collapsed="false">
      <c r="A1019" s="75" t="n">
        <v>41491</v>
      </c>
      <c r="B1019" s="0" t="n">
        <v>71.53</v>
      </c>
      <c r="C1019" s="0" t="n">
        <v>71.71</v>
      </c>
      <c r="D1019" s="0" t="n">
        <v>71.16</v>
      </c>
      <c r="E1019" s="0" t="n">
        <v>71.6</v>
      </c>
      <c r="F1019" s="0" t="n">
        <v>2032055</v>
      </c>
    </row>
    <row r="1020" customFormat="false" ht="13" hidden="false" customHeight="false" outlineLevel="0" collapsed="false">
      <c r="A1020" s="75" t="n">
        <v>41488</v>
      </c>
      <c r="B1020" s="0" t="n">
        <v>71.22</v>
      </c>
      <c r="C1020" s="0" t="n">
        <v>71.62</v>
      </c>
      <c r="D1020" s="0" t="n">
        <v>70.86</v>
      </c>
      <c r="E1020" s="0" t="n">
        <v>71.58</v>
      </c>
      <c r="F1020" s="0" t="n">
        <v>2091594</v>
      </c>
    </row>
    <row r="1021" customFormat="false" ht="13" hidden="false" customHeight="false" outlineLevel="0" collapsed="false">
      <c r="A1021" s="75" t="n">
        <v>41487</v>
      </c>
      <c r="B1021" s="0" t="n">
        <v>70.51</v>
      </c>
      <c r="C1021" s="0" t="n">
        <v>72.02</v>
      </c>
      <c r="D1021" s="0" t="n">
        <v>70.11</v>
      </c>
      <c r="E1021" s="0" t="n">
        <v>71.85</v>
      </c>
      <c r="F1021" s="0" t="n">
        <v>2311956</v>
      </c>
    </row>
    <row r="1022" customFormat="false" ht="13" hidden="false" customHeight="false" outlineLevel="0" collapsed="false">
      <c r="A1022" s="75" t="n">
        <v>41486</v>
      </c>
      <c r="B1022" s="0" t="n">
        <v>72.62</v>
      </c>
      <c r="C1022" s="0" t="n">
        <v>72.78</v>
      </c>
      <c r="D1022" s="0" t="n">
        <v>72.04</v>
      </c>
      <c r="E1022" s="0" t="n">
        <v>72.09</v>
      </c>
      <c r="F1022" s="0" t="n">
        <v>2185462</v>
      </c>
    </row>
    <row r="1023" customFormat="false" ht="13" hidden="false" customHeight="false" outlineLevel="0" collapsed="false">
      <c r="A1023" s="75" t="n">
        <v>41485</v>
      </c>
      <c r="B1023" s="0" t="n">
        <v>72.69</v>
      </c>
      <c r="C1023" s="0" t="n">
        <v>72.69</v>
      </c>
      <c r="D1023" s="0" t="n">
        <v>72.01</v>
      </c>
      <c r="E1023" s="0" t="n">
        <v>72.14</v>
      </c>
      <c r="F1023" s="0" t="n">
        <v>1252524</v>
      </c>
    </row>
    <row r="1024" customFormat="false" ht="13" hidden="false" customHeight="false" outlineLevel="0" collapsed="false">
      <c r="A1024" s="75" t="n">
        <v>41484</v>
      </c>
      <c r="B1024" s="0" t="n">
        <v>72.16</v>
      </c>
      <c r="C1024" s="0" t="n">
        <v>72.49</v>
      </c>
      <c r="D1024" s="0" t="n">
        <v>71.85</v>
      </c>
      <c r="E1024" s="0" t="n">
        <v>72.1</v>
      </c>
      <c r="F1024" s="0" t="n">
        <v>926092</v>
      </c>
    </row>
    <row r="1025" customFormat="false" ht="13" hidden="false" customHeight="false" outlineLevel="0" collapsed="false">
      <c r="A1025" s="75" t="n">
        <v>41481</v>
      </c>
      <c r="B1025" s="0" t="n">
        <v>72.05</v>
      </c>
      <c r="C1025" s="0" t="n">
        <v>72.5</v>
      </c>
      <c r="D1025" s="0" t="n">
        <v>71.71</v>
      </c>
      <c r="E1025" s="0" t="n">
        <v>72.48</v>
      </c>
      <c r="F1025" s="0" t="n">
        <v>1426583</v>
      </c>
    </row>
    <row r="1026" customFormat="false" ht="13" hidden="false" customHeight="false" outlineLevel="0" collapsed="false">
      <c r="A1026" s="75" t="n">
        <v>41480</v>
      </c>
      <c r="B1026" s="0" t="n">
        <v>72.18</v>
      </c>
      <c r="C1026" s="0" t="n">
        <v>72.4</v>
      </c>
      <c r="D1026" s="0" t="n">
        <v>71.66</v>
      </c>
      <c r="E1026" s="0" t="n">
        <v>72.17</v>
      </c>
      <c r="F1026" s="0" t="n">
        <v>1572601</v>
      </c>
    </row>
    <row r="1027" customFormat="false" ht="13" hidden="false" customHeight="false" outlineLevel="0" collapsed="false">
      <c r="A1027" s="75" t="n">
        <v>41479</v>
      </c>
      <c r="B1027" s="0" t="n">
        <v>72.95</v>
      </c>
      <c r="C1027" s="0" t="n">
        <v>72.95</v>
      </c>
      <c r="D1027" s="0" t="n">
        <v>72.05</v>
      </c>
      <c r="E1027" s="0" t="n">
        <v>72.22</v>
      </c>
      <c r="F1027" s="0" t="n">
        <v>1286077</v>
      </c>
    </row>
    <row r="1028" customFormat="false" ht="13" hidden="false" customHeight="false" outlineLevel="0" collapsed="false">
      <c r="A1028" s="75" t="n">
        <v>41478</v>
      </c>
      <c r="B1028" s="0" t="n">
        <v>73.17</v>
      </c>
      <c r="C1028" s="0" t="n">
        <v>73.33</v>
      </c>
      <c r="D1028" s="0" t="n">
        <v>72.48</v>
      </c>
      <c r="E1028" s="0" t="n">
        <v>72.49</v>
      </c>
      <c r="F1028" s="0" t="n">
        <v>1540757</v>
      </c>
    </row>
    <row r="1029" customFormat="false" ht="13" hidden="false" customHeight="false" outlineLevel="0" collapsed="false">
      <c r="A1029" s="75" t="n">
        <v>41477</v>
      </c>
      <c r="B1029" s="0" t="n">
        <v>73.79</v>
      </c>
      <c r="C1029" s="0" t="n">
        <v>73.83</v>
      </c>
      <c r="D1029" s="0" t="n">
        <v>72.79</v>
      </c>
      <c r="E1029" s="0" t="n">
        <v>73.16</v>
      </c>
      <c r="F1029" s="0" t="n">
        <v>1603254</v>
      </c>
    </row>
    <row r="1030" customFormat="false" ht="13" hidden="false" customHeight="false" outlineLevel="0" collapsed="false">
      <c r="A1030" s="75" t="n">
        <v>41474</v>
      </c>
      <c r="B1030" s="0" t="n">
        <v>73.14</v>
      </c>
      <c r="C1030" s="0" t="n">
        <v>73.17</v>
      </c>
      <c r="D1030" s="0" t="n">
        <v>72.26</v>
      </c>
      <c r="E1030" s="0" t="n">
        <v>72.88</v>
      </c>
      <c r="F1030" s="0" t="n">
        <v>2265347</v>
      </c>
    </row>
    <row r="1031" customFormat="false" ht="13" hidden="false" customHeight="false" outlineLevel="0" collapsed="false">
      <c r="A1031" s="75" t="n">
        <v>41473</v>
      </c>
      <c r="B1031" s="0" t="n">
        <v>72.67</v>
      </c>
      <c r="C1031" s="0" t="n">
        <v>73.05</v>
      </c>
      <c r="D1031" s="0" t="n">
        <v>72.56</v>
      </c>
      <c r="E1031" s="0" t="n">
        <v>72.82</v>
      </c>
      <c r="F1031" s="0" t="n">
        <v>1281095</v>
      </c>
    </row>
    <row r="1032" customFormat="false" ht="13" hidden="false" customHeight="false" outlineLevel="0" collapsed="false">
      <c r="A1032" s="75" t="n">
        <v>41472</v>
      </c>
      <c r="B1032" s="0" t="n">
        <v>72.67</v>
      </c>
      <c r="C1032" s="0" t="n">
        <v>72.85</v>
      </c>
      <c r="D1032" s="0" t="n">
        <v>72.26</v>
      </c>
      <c r="E1032" s="0" t="n">
        <v>72.32</v>
      </c>
      <c r="F1032" s="0" t="n">
        <v>1890260</v>
      </c>
    </row>
    <row r="1033" customFormat="false" ht="13" hidden="false" customHeight="false" outlineLevel="0" collapsed="false">
      <c r="A1033" s="75" t="n">
        <v>41471</v>
      </c>
      <c r="B1033" s="0" t="n">
        <v>72.54</v>
      </c>
      <c r="C1033" s="0" t="n">
        <v>72.63</v>
      </c>
      <c r="D1033" s="0" t="n">
        <v>72.07</v>
      </c>
      <c r="E1033" s="0" t="n">
        <v>72.3</v>
      </c>
      <c r="F1033" s="0" t="n">
        <v>1303799</v>
      </c>
    </row>
    <row r="1034" customFormat="false" ht="13" hidden="false" customHeight="false" outlineLevel="0" collapsed="false">
      <c r="A1034" s="75" t="n">
        <v>41470</v>
      </c>
      <c r="B1034" s="0" t="n">
        <v>73.25</v>
      </c>
      <c r="C1034" s="0" t="n">
        <v>73.32</v>
      </c>
      <c r="D1034" s="0" t="n">
        <v>72.22</v>
      </c>
      <c r="E1034" s="0" t="n">
        <v>72.36</v>
      </c>
      <c r="F1034" s="0" t="n">
        <v>2081721</v>
      </c>
    </row>
    <row r="1035" customFormat="false" ht="13" hidden="false" customHeight="false" outlineLevel="0" collapsed="false">
      <c r="A1035" s="75" t="n">
        <v>41467</v>
      </c>
      <c r="B1035" s="0" t="n">
        <v>71.99</v>
      </c>
      <c r="C1035" s="0" t="n">
        <v>73.44</v>
      </c>
      <c r="D1035" s="0" t="n">
        <v>71.93</v>
      </c>
      <c r="E1035" s="0" t="n">
        <v>73.41</v>
      </c>
      <c r="F1035" s="0" t="n">
        <v>2808998</v>
      </c>
    </row>
    <row r="1036" customFormat="false" ht="13" hidden="false" customHeight="false" outlineLevel="0" collapsed="false">
      <c r="A1036" s="75" t="n">
        <v>41466</v>
      </c>
      <c r="B1036" s="0" t="n">
        <v>72.22</v>
      </c>
      <c r="C1036" s="0" t="n">
        <v>72.59</v>
      </c>
      <c r="D1036" s="0" t="n">
        <v>71.75</v>
      </c>
      <c r="E1036" s="0" t="n">
        <v>71.85</v>
      </c>
      <c r="F1036" s="0" t="n">
        <v>2252796</v>
      </c>
    </row>
    <row r="1037" customFormat="false" ht="13" hidden="false" customHeight="false" outlineLevel="0" collapsed="false">
      <c r="A1037" s="75" t="n">
        <v>41465</v>
      </c>
      <c r="B1037" s="0" t="n">
        <v>70.86</v>
      </c>
      <c r="C1037" s="0" t="n">
        <v>71.87</v>
      </c>
      <c r="D1037" s="0" t="n">
        <v>70.84</v>
      </c>
      <c r="E1037" s="0" t="n">
        <v>71.75</v>
      </c>
      <c r="F1037" s="0" t="n">
        <v>1688738</v>
      </c>
    </row>
    <row r="1038" customFormat="false" ht="13" hidden="false" customHeight="false" outlineLevel="0" collapsed="false">
      <c r="A1038" s="75" t="n">
        <v>41464</v>
      </c>
      <c r="B1038" s="0" t="n">
        <v>71</v>
      </c>
      <c r="C1038" s="0" t="n">
        <v>71.34</v>
      </c>
      <c r="D1038" s="0" t="n">
        <v>70.89</v>
      </c>
      <c r="E1038" s="0" t="n">
        <v>71.04</v>
      </c>
      <c r="F1038" s="0" t="n">
        <v>1486083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"/>
  <cols>
    <col collapsed="false" hidden="false" max="1" min="1" style="0" width="17.0102040816327"/>
    <col collapsed="false" hidden="false" max="2" min="2" style="0" width="12.9591836734694"/>
    <col collapsed="false" hidden="false" max="3" min="3" style="0" width="14.8469387755102"/>
    <col collapsed="false" hidden="false" max="4" min="4" style="0" width="10.530612244898"/>
    <col collapsed="false" hidden="false" max="5" min="5" style="0" width="11.8775510204082"/>
    <col collapsed="false" hidden="false" max="6" min="6" style="0" width="10.530612244898"/>
    <col collapsed="false" hidden="false" max="7" min="7" style="0" width="21.1938775510204"/>
    <col collapsed="false" hidden="false" max="1025" min="8" style="0" width="10.530612244898"/>
  </cols>
  <sheetData>
    <row r="1" customFormat="false" ht="18" hidden="false" customHeight="false" outlineLevel="0" collapsed="false">
      <c r="A1" s="76" t="s">
        <v>83</v>
      </c>
      <c r="B1" s="76"/>
      <c r="C1" s="76"/>
      <c r="D1" s="76"/>
      <c r="E1" s="76"/>
      <c r="F1" s="76"/>
      <c r="G1" s="76"/>
      <c r="H1" s="76"/>
    </row>
    <row r="2" customFormat="false" ht="13" hidden="false" customHeight="false" outlineLevel="0" collapsed="false">
      <c r="A2" s="77" t="s">
        <v>84</v>
      </c>
      <c r="B2" s="78" t="s">
        <v>85</v>
      </c>
      <c r="C2" s="78" t="s">
        <v>86</v>
      </c>
      <c r="D2" s="78" t="s">
        <v>87</v>
      </c>
      <c r="E2" s="78" t="s">
        <v>88</v>
      </c>
      <c r="F2" s="78" t="s">
        <v>89</v>
      </c>
      <c r="G2" s="78" t="s">
        <v>90</v>
      </c>
      <c r="H2" s="79"/>
    </row>
    <row r="3" customFormat="false" ht="13" hidden="false" customHeight="false" outlineLevel="0" collapsed="false">
      <c r="A3" s="80" t="s">
        <v>80</v>
      </c>
      <c r="B3" s="81" t="s">
        <v>91</v>
      </c>
      <c r="C3" s="81" t="s">
        <v>92</v>
      </c>
      <c r="D3" s="81" t="s">
        <v>93</v>
      </c>
      <c r="E3" s="81" t="s">
        <v>80</v>
      </c>
      <c r="F3" s="81" t="s">
        <v>94</v>
      </c>
      <c r="G3" s="81" t="s">
        <v>95</v>
      </c>
      <c r="H3" s="82"/>
    </row>
    <row r="4" customFormat="false" ht="13" hidden="false" customHeight="false" outlineLevel="0" collapsed="false">
      <c r="A4" s="80" t="s">
        <v>81</v>
      </c>
      <c r="B4" s="81" t="s">
        <v>96</v>
      </c>
      <c r="C4" s="81" t="s">
        <v>97</v>
      </c>
      <c r="D4" s="81" t="s">
        <v>98</v>
      </c>
      <c r="E4" s="81" t="s">
        <v>99</v>
      </c>
      <c r="F4" s="81" t="s">
        <v>100</v>
      </c>
      <c r="G4" s="81" t="s">
        <v>101</v>
      </c>
      <c r="H4" s="82"/>
    </row>
    <row r="5" customFormat="false" ht="13" hidden="false" customHeight="false" outlineLevel="0" collapsed="false">
      <c r="A5" s="80" t="s">
        <v>102</v>
      </c>
      <c r="B5" s="81" t="s">
        <v>103</v>
      </c>
      <c r="C5" s="81" t="s">
        <v>104</v>
      </c>
      <c r="D5" s="81" t="s">
        <v>105</v>
      </c>
      <c r="E5" s="81" t="s">
        <v>81</v>
      </c>
      <c r="F5" s="81" t="s">
        <v>106</v>
      </c>
      <c r="G5" s="81" t="s">
        <v>107</v>
      </c>
      <c r="H5" s="82"/>
    </row>
    <row r="6" customFormat="false" ht="14" hidden="false" customHeight="false" outlineLevel="0" collapsed="false">
      <c r="A6" s="83"/>
      <c r="B6" s="84"/>
      <c r="C6" s="84"/>
      <c r="D6" s="84"/>
      <c r="E6" s="84"/>
      <c r="F6" s="84"/>
      <c r="G6" s="85" t="s">
        <v>108</v>
      </c>
      <c r="H6" s="86"/>
    </row>
    <row r="7" customFormat="false" ht="13" hidden="false" customHeight="false" outlineLevel="0" collapsed="false">
      <c r="G7" s="87" t="s">
        <v>109</v>
      </c>
    </row>
    <row r="8" customFormat="false" ht="13" hidden="false" customHeight="false" outlineLevel="0" collapsed="false">
      <c r="G8" s="87" t="s">
        <v>110</v>
      </c>
    </row>
  </sheetData>
  <mergeCells count="1">
    <mergeCell ref="A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"/>
  <cols>
    <col collapsed="false" hidden="false" max="1025" min="1" style="0" width="10.530612244898"/>
  </cols>
  <sheetData>
    <row r="1" customFormat="false" ht="13" hidden="false" customHeight="false" outlineLevel="0" collapsed="false">
      <c r="A1" s="0" t="s">
        <v>111</v>
      </c>
    </row>
    <row r="2" customFormat="false" ht="13" hidden="false" customHeight="false" outlineLevel="0" collapsed="false">
      <c r="A2" s="88" t="s">
        <v>112</v>
      </c>
    </row>
    <row r="3" customFormat="false" ht="15" hidden="false" customHeight="false" outlineLevel="0" collapsed="false">
      <c r="A3" s="89" t="s">
        <v>113</v>
      </c>
    </row>
    <row r="4" customFormat="false" ht="15" hidden="false" customHeight="false" outlineLevel="0" collapsed="false">
      <c r="A4" s="89" t="s">
        <v>114</v>
      </c>
    </row>
    <row r="5" customFormat="false" ht="15" hidden="false" customHeight="false" outlineLevel="0" collapsed="false">
      <c r="A5" s="89" t="s">
        <v>115</v>
      </c>
    </row>
    <row r="6" customFormat="false" ht="15" hidden="false" customHeight="false" outlineLevel="0" collapsed="false">
      <c r="A6" s="89" t="s">
        <v>116</v>
      </c>
    </row>
    <row r="7" customFormat="false" ht="15" hidden="false" customHeight="false" outlineLevel="0" collapsed="false">
      <c r="A7" s="89"/>
    </row>
    <row r="8" customFormat="false" ht="15" hidden="false" customHeight="false" outlineLevel="0" collapsed="false">
      <c r="A8" s="89"/>
    </row>
    <row r="9" customFormat="false" ht="15" hidden="false" customHeight="false" outlineLevel="0" collapsed="false">
      <c r="A9" s="89" t="s">
        <v>117</v>
      </c>
    </row>
    <row r="10" customFormat="false" ht="15" hidden="false" customHeight="false" outlineLevel="0" collapsed="false">
      <c r="A10" s="89" t="s">
        <v>118</v>
      </c>
    </row>
    <row r="11" customFormat="false" ht="15" hidden="false" customHeight="false" outlineLevel="0" collapsed="false">
      <c r="A11" s="89" t="s">
        <v>119</v>
      </c>
    </row>
    <row r="12" customFormat="false" ht="15" hidden="false" customHeight="false" outlineLevel="0" collapsed="false">
      <c r="A12" s="89"/>
    </row>
    <row r="13" customFormat="false" ht="15" hidden="false" customHeight="false" outlineLevel="0" collapsed="false">
      <c r="A13" s="89"/>
    </row>
    <row r="14" customFormat="false" ht="15" hidden="false" customHeight="false" outlineLevel="0" collapsed="false">
      <c r="A14" s="89" t="s">
        <v>120</v>
      </c>
    </row>
  </sheetData>
  <hyperlinks>
    <hyperlink ref="A2" r:id="rId1" display="https://www.youtube.com/watch?v=RtCvcP43C1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LibreOffice/5.2.4.2$Linux_X86_64 LibreOffice_project/20m0$Build-2</Application>
  <Company> Rajiv Gandhi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1999-07-19T19:04:02Z</dcterms:created>
  <dc:creator>Rajiv Gandhi</dc:creator>
  <dc:description>This one is where Google no longer allows ADJUSTED CLOSE
Also we added a scenario for Up- regression is great and Down- Bullish. This is a put atm or in the money
</dc:description>
  <dc:language>ru-RU</dc:language>
  <cp:lastModifiedBy/>
  <dcterms:modified xsi:type="dcterms:W3CDTF">2017-09-12T00:17:42Z</dcterms:modified>
  <cp:revision>1</cp:revision>
  <dc:subject> Rajiv Gandhi</dc:subject>
  <dc:title>Decisions Options Rajiv Gandhi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 Rajiv Gandhi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 Rajiv Gandhi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Options</vt:lpwstr>
  </property>
</Properties>
</file>