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T/Dropbox/SEN19R/FIRST/algorithmic-trading/TradingThesis/figures/"/>
    </mc:Choice>
  </mc:AlternateContent>
  <xr:revisionPtr revIDLastSave="0" documentId="13_ncr:1_{AF784968-3097-3444-9917-82FA6FD39D3F}" xr6:coauthVersionLast="43" xr6:coauthVersionMax="43" xr10:uidLastSave="{00000000-0000-0000-0000-000000000000}"/>
  <bookViews>
    <workbookView xWindow="0" yWindow="460" windowWidth="25600" windowHeight="15540" activeTab="5" xr2:uid="{89AFD1CC-A762-DB4B-A433-05543C80086C}"/>
  </bookViews>
  <sheets>
    <sheet name="Deep Learning" sheetId="4" r:id="rId1"/>
    <sheet name="BASIC" sheetId="1" r:id="rId2"/>
    <sheet name="COMPLEX" sheetId="2" r:id="rId3"/>
    <sheet name="BOOSTED" sheetId="3" r:id="rId4"/>
    <sheet name="Naive" sheetId="5" r:id="rId5"/>
    <sheet name="Box Whiskers" sheetId="6" r:id="rId6"/>
  </sheets>
  <definedNames>
    <definedName name="_xlchart.v1.0" hidden="1">'Deep Learning'!$H$4</definedName>
    <definedName name="_xlchart.v1.1" hidden="1">'Deep Learning'!$H$5:$H$20</definedName>
    <definedName name="_xlchart.v1.10" hidden="1">COMPLEX!$M$2</definedName>
    <definedName name="_xlchart.v1.11" hidden="1">COMPLEX!$M$3:$M$18</definedName>
    <definedName name="_xlchart.v1.12" hidden="1">COMPLEX!$N$2</definedName>
    <definedName name="_xlchart.v1.13" hidden="1">COMPLEX!$N$3:$N$18</definedName>
    <definedName name="_xlchart.v1.14" hidden="1">COMPLEX!$O$2</definedName>
    <definedName name="_xlchart.v1.15" hidden="1">COMPLEX!$O$3:$O$18</definedName>
    <definedName name="_xlchart.v1.16" hidden="1">COMPLEX!$P$2</definedName>
    <definedName name="_xlchart.v1.17" hidden="1">COMPLEX!$P$3:$P$18</definedName>
    <definedName name="_xlchart.v1.18" hidden="1">'Box Whiskers'!$B$3</definedName>
    <definedName name="_xlchart.v1.19" hidden="1">'Box Whiskers'!$B$4:$B$19</definedName>
    <definedName name="_xlchart.v1.2" hidden="1">BASIC!$M$2</definedName>
    <definedName name="_xlchart.v1.20" hidden="1">'Box Whiskers'!$C$3</definedName>
    <definedName name="_xlchart.v1.21" hidden="1">'Box Whiskers'!$C$4:$C$19</definedName>
    <definedName name="_xlchart.v1.22" hidden="1">'Box Whiskers'!$D$3</definedName>
    <definedName name="_xlchart.v1.23" hidden="1">'Box Whiskers'!$D$4:$D$19</definedName>
    <definedName name="_xlchart.v1.24" hidden="1">'Box Whiskers'!$E$3</definedName>
    <definedName name="_xlchart.v1.25" hidden="1">'Box Whiskers'!$E$4:$E$19</definedName>
    <definedName name="_xlchart.v1.26" hidden="1">'Box Whiskers'!$F$3</definedName>
    <definedName name="_xlchart.v1.27" hidden="1">'Box Whiskers'!$F$4:$F$19</definedName>
    <definedName name="_xlchart.v1.28" hidden="1">'Box Whiskers'!$G$3</definedName>
    <definedName name="_xlchart.v1.29" hidden="1">'Box Whiskers'!$G$4:$G$19</definedName>
    <definedName name="_xlchart.v1.3" hidden="1">BASIC!$M$3:$M$18</definedName>
    <definedName name="_xlchart.v1.30" hidden="1">'Box Whiskers'!$H$3</definedName>
    <definedName name="_xlchart.v1.31" hidden="1">'Box Whiskers'!$H$4:$H$19</definedName>
    <definedName name="_xlchart.v1.32" hidden="1">'Box Whiskers'!$B$3</definedName>
    <definedName name="_xlchart.v1.33" hidden="1">'Box Whiskers'!$B$4:$B$19</definedName>
    <definedName name="_xlchart.v1.34" hidden="1">'Box Whiskers'!$C$3</definedName>
    <definedName name="_xlchart.v1.35" hidden="1">'Box Whiskers'!$C$4:$C$19</definedName>
    <definedName name="_xlchart.v1.36" hidden="1">'Box Whiskers'!$D$3</definedName>
    <definedName name="_xlchart.v1.37" hidden="1">'Box Whiskers'!$D$4:$D$19</definedName>
    <definedName name="_xlchart.v1.38" hidden="1">'Box Whiskers'!$E$3</definedName>
    <definedName name="_xlchart.v1.39" hidden="1">'Box Whiskers'!$E$4:$E$19</definedName>
    <definedName name="_xlchart.v1.4" hidden="1">BASIC!$N$2</definedName>
    <definedName name="_xlchart.v1.40" hidden="1">'Box Whiskers'!$F$3</definedName>
    <definedName name="_xlchart.v1.41" hidden="1">'Box Whiskers'!$F$4:$F$19</definedName>
    <definedName name="_xlchart.v1.42" hidden="1">'Box Whiskers'!$G$3</definedName>
    <definedName name="_xlchart.v1.43" hidden="1">'Box Whiskers'!$G$4:$G$19</definedName>
    <definedName name="_xlchart.v1.44" hidden="1">'Box Whiskers'!$H$3</definedName>
    <definedName name="_xlchart.v1.45" hidden="1">'Box Whiskers'!$H$4:$H$19</definedName>
    <definedName name="_xlchart.v1.5" hidden="1">BASIC!$N$3:$N$18</definedName>
    <definedName name="_xlchart.v1.6" hidden="1">BASIC!$O$2</definedName>
    <definedName name="_xlchart.v1.7" hidden="1">BASIC!$O$3:$O$18</definedName>
    <definedName name="_xlchart.v1.8" hidden="1">BASIC!$P$2</definedName>
    <definedName name="_xlchart.v1.9" hidden="1">BASIC!$P$3:$P$18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G12" i="3"/>
  <c r="H12" i="3"/>
  <c r="J12" i="3" s="1"/>
  <c r="I12" i="3"/>
  <c r="F13" i="3"/>
  <c r="G13" i="3"/>
  <c r="I13" i="3" s="1"/>
  <c r="H13" i="3"/>
  <c r="J13" i="3" s="1"/>
  <c r="F14" i="3"/>
  <c r="J14" i="3" s="1"/>
  <c r="G14" i="3"/>
  <c r="H14" i="3"/>
  <c r="F15" i="3"/>
  <c r="G15" i="3"/>
  <c r="H15" i="3"/>
  <c r="F16" i="3"/>
  <c r="G16" i="3"/>
  <c r="H16" i="3"/>
  <c r="F17" i="3"/>
  <c r="G17" i="3"/>
  <c r="H17" i="3"/>
  <c r="F18" i="3"/>
  <c r="J18" i="3" s="1"/>
  <c r="G18" i="3"/>
  <c r="I18" i="3" s="1"/>
  <c r="H18" i="3"/>
  <c r="F19" i="3"/>
  <c r="G19" i="3"/>
  <c r="H19" i="3"/>
  <c r="L18" i="2"/>
  <c r="P18" i="2" s="1"/>
  <c r="K18" i="2"/>
  <c r="O18" i="2" s="1"/>
  <c r="J18" i="2"/>
  <c r="N18" i="2" s="1"/>
  <c r="I18" i="2"/>
  <c r="M18" i="2" s="1"/>
  <c r="H18" i="2"/>
  <c r="L17" i="2"/>
  <c r="P17" i="2" s="1"/>
  <c r="K17" i="2"/>
  <c r="O17" i="2" s="1"/>
  <c r="J17" i="2"/>
  <c r="N17" i="2" s="1"/>
  <c r="I17" i="2"/>
  <c r="M17" i="2" s="1"/>
  <c r="H17" i="2"/>
  <c r="L16" i="2"/>
  <c r="P16" i="2" s="1"/>
  <c r="K16" i="2"/>
  <c r="O16" i="2" s="1"/>
  <c r="J16" i="2"/>
  <c r="N16" i="2" s="1"/>
  <c r="I16" i="2"/>
  <c r="M16" i="2" s="1"/>
  <c r="H16" i="2"/>
  <c r="L15" i="2"/>
  <c r="P15" i="2" s="1"/>
  <c r="K15" i="2"/>
  <c r="O15" i="2" s="1"/>
  <c r="J15" i="2"/>
  <c r="N15" i="2" s="1"/>
  <c r="I15" i="2"/>
  <c r="M15" i="2" s="1"/>
  <c r="H15" i="2"/>
  <c r="L14" i="2"/>
  <c r="P14" i="2" s="1"/>
  <c r="K14" i="2"/>
  <c r="O14" i="2" s="1"/>
  <c r="J14" i="2"/>
  <c r="N14" i="2" s="1"/>
  <c r="I14" i="2"/>
  <c r="M14" i="2" s="1"/>
  <c r="H14" i="2"/>
  <c r="L13" i="2"/>
  <c r="P13" i="2" s="1"/>
  <c r="K13" i="2"/>
  <c r="O13" i="2" s="1"/>
  <c r="J13" i="2"/>
  <c r="N13" i="2" s="1"/>
  <c r="I13" i="2"/>
  <c r="M13" i="2" s="1"/>
  <c r="H13" i="2"/>
  <c r="I17" i="1"/>
  <c r="L12" i="2"/>
  <c r="K12" i="2"/>
  <c r="J12" i="2"/>
  <c r="I12" i="2"/>
  <c r="H12" i="2"/>
  <c r="L11" i="2"/>
  <c r="K11" i="2"/>
  <c r="O11" i="2" s="1"/>
  <c r="J11" i="2"/>
  <c r="N11" i="2" s="1"/>
  <c r="I11" i="2"/>
  <c r="M11" i="2" s="1"/>
  <c r="H11" i="2"/>
  <c r="H11" i="1"/>
  <c r="P11" i="1" s="1"/>
  <c r="I11" i="1"/>
  <c r="M11" i="1" s="1"/>
  <c r="J11" i="1"/>
  <c r="K11" i="1"/>
  <c r="O11" i="1" s="1"/>
  <c r="L11" i="1"/>
  <c r="H12" i="1"/>
  <c r="O12" i="1" s="1"/>
  <c r="I12" i="1"/>
  <c r="J12" i="1"/>
  <c r="N12" i="1" s="1"/>
  <c r="K12" i="1"/>
  <c r="L12" i="1"/>
  <c r="P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J17" i="1"/>
  <c r="K17" i="1"/>
  <c r="L17" i="1"/>
  <c r="H18" i="1"/>
  <c r="I18" i="1"/>
  <c r="J18" i="1"/>
  <c r="K18" i="1"/>
  <c r="O18" i="1" s="1"/>
  <c r="L18" i="1"/>
  <c r="P18" i="1" s="1"/>
  <c r="F20" i="4"/>
  <c r="H20" i="4" s="1"/>
  <c r="G20" i="4"/>
  <c r="F19" i="4"/>
  <c r="H19" i="4" s="1"/>
  <c r="G19" i="4"/>
  <c r="F18" i="4"/>
  <c r="H18" i="4" s="1"/>
  <c r="G18" i="4"/>
  <c r="F17" i="4"/>
  <c r="H17" i="4" s="1"/>
  <c r="G17" i="4"/>
  <c r="F16" i="4"/>
  <c r="H16" i="4" s="1"/>
  <c r="G16" i="4"/>
  <c r="F15" i="4"/>
  <c r="H15" i="4" s="1"/>
  <c r="G15" i="4"/>
  <c r="G14" i="4"/>
  <c r="H14" i="4" s="1"/>
  <c r="F14" i="4"/>
  <c r="F13" i="4"/>
  <c r="G13" i="4"/>
  <c r="I19" i="3" l="1"/>
  <c r="I16" i="3"/>
  <c r="I15" i="3"/>
  <c r="J15" i="3"/>
  <c r="J17" i="3"/>
  <c r="J16" i="3"/>
  <c r="I17" i="3"/>
  <c r="I14" i="3"/>
  <c r="J19" i="3"/>
  <c r="O16" i="1"/>
  <c r="M16" i="1"/>
  <c r="P11" i="2"/>
  <c r="M12" i="2"/>
  <c r="P12" i="2"/>
  <c r="N12" i="2"/>
  <c r="O12" i="2"/>
  <c r="N13" i="1"/>
  <c r="P13" i="1"/>
  <c r="M13" i="1"/>
  <c r="P14" i="1"/>
  <c r="M15" i="1"/>
  <c r="P16" i="1"/>
  <c r="N17" i="1"/>
  <c r="P15" i="1"/>
  <c r="N15" i="1"/>
  <c r="N16" i="1"/>
  <c r="N11" i="1"/>
  <c r="O15" i="1"/>
  <c r="M14" i="1"/>
  <c r="M12" i="1"/>
  <c r="P17" i="1"/>
  <c r="M17" i="1"/>
  <c r="M18" i="1"/>
  <c r="N18" i="1"/>
  <c r="O17" i="1"/>
  <c r="N14" i="1"/>
  <c r="O13" i="1"/>
  <c r="O14" i="1"/>
  <c r="H13" i="4"/>
  <c r="H5" i="4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N3" i="1"/>
  <c r="O3" i="1"/>
  <c r="P3" i="1"/>
  <c r="M3" i="1"/>
  <c r="G15" i="5"/>
  <c r="G16" i="5"/>
  <c r="G17" i="5"/>
  <c r="G18" i="5"/>
  <c r="G19" i="5"/>
  <c r="G20" i="5"/>
  <c r="G21" i="5"/>
  <c r="G14" i="5"/>
  <c r="I5" i="3" l="1"/>
  <c r="J5" i="3"/>
  <c r="I6" i="3"/>
  <c r="J6" i="3"/>
  <c r="I7" i="3"/>
  <c r="J7" i="3"/>
  <c r="I8" i="3"/>
  <c r="J8" i="3"/>
  <c r="I9" i="3"/>
  <c r="J9" i="3"/>
  <c r="I10" i="3"/>
  <c r="J10" i="3"/>
  <c r="I11" i="3"/>
  <c r="J11" i="3"/>
  <c r="J4" i="3"/>
  <c r="I4" i="3"/>
  <c r="M4" i="2"/>
  <c r="N4" i="2"/>
  <c r="O4" i="2"/>
  <c r="P4" i="2"/>
  <c r="M5" i="2"/>
  <c r="N5" i="2"/>
  <c r="O5" i="2"/>
  <c r="P5" i="2"/>
  <c r="M6" i="2"/>
  <c r="N6" i="2"/>
  <c r="O6" i="2"/>
  <c r="P6" i="2"/>
  <c r="M7" i="2"/>
  <c r="N7" i="2"/>
  <c r="O7" i="2"/>
  <c r="P7" i="2"/>
  <c r="M8" i="2"/>
  <c r="N8" i="2"/>
  <c r="O8" i="2"/>
  <c r="P8" i="2"/>
  <c r="M9" i="2"/>
  <c r="N9" i="2"/>
  <c r="O9" i="2"/>
  <c r="P9" i="2"/>
  <c r="M10" i="2"/>
  <c r="N10" i="2"/>
  <c r="O10" i="2"/>
  <c r="P10" i="2"/>
  <c r="N3" i="2"/>
  <c r="O3" i="2"/>
  <c r="P3" i="2"/>
  <c r="M3" i="2"/>
  <c r="E15" i="5" l="1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F14" i="5"/>
  <c r="E14" i="5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G4" i="3"/>
  <c r="H4" i="3"/>
  <c r="F4" i="3"/>
  <c r="H4" i="2"/>
  <c r="I4" i="2"/>
  <c r="J4" i="2"/>
  <c r="K4" i="2"/>
  <c r="L4" i="2"/>
  <c r="H5" i="2"/>
  <c r="I5" i="2"/>
  <c r="J5" i="2"/>
  <c r="K5" i="2"/>
  <c r="L5" i="2"/>
  <c r="H6" i="2"/>
  <c r="I6" i="2"/>
  <c r="J6" i="2"/>
  <c r="K6" i="2"/>
  <c r="L6" i="2"/>
  <c r="H7" i="2"/>
  <c r="I7" i="2"/>
  <c r="J7" i="2"/>
  <c r="K7" i="2"/>
  <c r="L7" i="2"/>
  <c r="H8" i="2"/>
  <c r="I8" i="2"/>
  <c r="J8" i="2"/>
  <c r="K8" i="2"/>
  <c r="L8" i="2"/>
  <c r="H9" i="2"/>
  <c r="I9" i="2"/>
  <c r="J9" i="2"/>
  <c r="K9" i="2"/>
  <c r="L9" i="2"/>
  <c r="H10" i="2"/>
  <c r="I10" i="2"/>
  <c r="J10" i="2"/>
  <c r="K10" i="2"/>
  <c r="L10" i="2"/>
  <c r="I3" i="2"/>
  <c r="J3" i="2"/>
  <c r="K3" i="2"/>
  <c r="L3" i="2"/>
  <c r="H3" i="2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I3" i="1"/>
  <c r="J3" i="1"/>
  <c r="K3" i="1"/>
  <c r="L3" i="1"/>
  <c r="H3" i="1"/>
  <c r="G6" i="4"/>
  <c r="G7" i="4"/>
  <c r="G8" i="4"/>
  <c r="G9" i="4"/>
  <c r="G10" i="4"/>
  <c r="G11" i="4"/>
  <c r="G12" i="4"/>
  <c r="G5" i="4"/>
  <c r="F6" i="4"/>
  <c r="F7" i="4"/>
  <c r="F8" i="4"/>
  <c r="F9" i="4"/>
  <c r="F10" i="4"/>
  <c r="F11" i="4"/>
  <c r="F12" i="4"/>
  <c r="F5" i="4"/>
  <c r="H9" i="4" l="1"/>
  <c r="H12" i="4"/>
  <c r="H8" i="4"/>
  <c r="H11" i="4"/>
  <c r="H7" i="4"/>
  <c r="H10" i="4"/>
  <c r="H6" i="4"/>
  <c r="C29" i="3"/>
  <c r="E25" i="3" l="1"/>
  <c r="E24" i="3" l="1"/>
  <c r="A13" i="2"/>
  <c r="A15" i="1" l="1"/>
</calcChain>
</file>

<file path=xl/sharedStrings.xml><?xml version="1.0" encoding="utf-8"?>
<sst xmlns="http://schemas.openxmlformats.org/spreadsheetml/2006/main" count="164" uniqueCount="36">
  <si>
    <t>Stock</t>
  </si>
  <si>
    <t>Random Forest Regressor</t>
  </si>
  <si>
    <t xml:space="preserve">MLP </t>
  </si>
  <si>
    <t>Decision Tree</t>
  </si>
  <si>
    <t>Kneighbors</t>
  </si>
  <si>
    <t>DIS</t>
  </si>
  <si>
    <t>Baseline</t>
  </si>
  <si>
    <t>SBUX</t>
  </si>
  <si>
    <t>BIG</t>
  </si>
  <si>
    <t>NKE</t>
  </si>
  <si>
    <t>AMD</t>
  </si>
  <si>
    <t>COLM</t>
  </si>
  <si>
    <t>MORE COMPLEX - ADDING IN TWITTER FEATURES - ADDING IN SMA/EMA MAKES MODEL WORSE</t>
  </si>
  <si>
    <t>JUST CLOSING PRICE AND AVG SENTIMENT INTO THE MODEL</t>
  </si>
  <si>
    <t>Conservative</t>
  </si>
  <si>
    <t>Leniant</t>
  </si>
  <si>
    <t>EBAY</t>
  </si>
  <si>
    <t>MNST</t>
  </si>
  <si>
    <t>conservative percent beating baseline</t>
  </si>
  <si>
    <t>lenaint percent</t>
  </si>
  <si>
    <t>percent of stocks that beat baseline</t>
  </si>
  <si>
    <t>Deep Learning</t>
  </si>
  <si>
    <t>Correlation</t>
  </si>
  <si>
    <t>Strategy</t>
  </si>
  <si>
    <t>Naïve</t>
  </si>
  <si>
    <t>HAS</t>
  </si>
  <si>
    <t>QCOM</t>
  </si>
  <si>
    <t>FB</t>
  </si>
  <si>
    <t>GOOGL</t>
  </si>
  <si>
    <t>INTC</t>
  </si>
  <si>
    <t>MSFT</t>
  </si>
  <si>
    <t>VOD</t>
  </si>
  <si>
    <t>PYPL</t>
  </si>
  <si>
    <t>Stocks</t>
  </si>
  <si>
    <t>Stacking - Leniant</t>
  </si>
  <si>
    <t>Stacking - 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</si>
</sst>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Deep Learning Model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'Deep Learning'!$H$4</c:f>
              <c:strCache>
                <c:ptCount val="1"/>
                <c:pt idx="0">
                  <c:v>Deep Learning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'Deep Learning'!$C$5:$C$12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'Deep Learning'!$H$5:$H$12</c:f>
              <c:numCache>
                <c:formatCode>General</c:formatCode>
                <c:ptCount val="8"/>
                <c:pt idx="0">
                  <c:v>-10.859000000000004</c:v>
                </c:pt>
                <c:pt idx="1">
                  <c:v>55.952999999999982</c:v>
                </c:pt>
                <c:pt idx="2">
                  <c:v>-156.488</c:v>
                </c:pt>
                <c:pt idx="3">
                  <c:v>11.673999999999989</c:v>
                </c:pt>
                <c:pt idx="4">
                  <c:v>78.570999999999998</c:v>
                </c:pt>
                <c:pt idx="5">
                  <c:v>0.98700000000000188</c:v>
                </c:pt>
                <c:pt idx="6">
                  <c:v>-13.04999999999999</c:v>
                </c:pt>
                <c:pt idx="7">
                  <c:v>-42.048999999999999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A944-A89D-B455AE814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378335"/>
        <c:axId val="1880380015"/>
      </c:barChart>
      <c:catAx>
        <c:axId val="188037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80015"/>
        <c:crosses val="autoZero"/>
        <c:auto val="1"/>
        <c:lblAlgn val="ctr"/>
        <c:lblOffset val="100"/>
        <c:noMultiLvlLbl val="0"/>
      </c:catAx>
      <c:valAx>
        <c:axId val="18803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difference compared to baseline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37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Simplistic Model Results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BASIC!$M$2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BASIC!$M$3:$M$10</c:f>
              <c:numCache>
                <c:formatCode>General</c:formatCode>
                <c:ptCount val="8"/>
                <c:pt idx="0">
                  <c:v>0</c:v>
                </c:pt>
                <c:pt idx="1">
                  <c:v>0.11200000000000188</c:v>
                </c:pt>
                <c:pt idx="2">
                  <c:v>26.507000000000001</c:v>
                </c:pt>
                <c:pt idx="3">
                  <c:v>0</c:v>
                </c:pt>
                <c:pt idx="4">
                  <c:v>-1.2349999999999994</c:v>
                </c:pt>
                <c:pt idx="5">
                  <c:v>-187.77800000000002</c:v>
                </c:pt>
                <c:pt idx="6">
                  <c:v>-5.1129999999999978</c:v>
                </c:pt>
                <c:pt idx="7">
                  <c:v>31.262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1-CF48-B419-75BFA83210E5}"/>
            </c:ext>
          </c:extLst>
        </c:ser>
        <c:ser>
          <c:idx val="1"/>
          <c:order val="1"/>
          <c:tx>
            <c:strRef>
              <c:f>BASIC!$N$2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BASIC!$N$3:$N$10</c:f>
              <c:numCache>
                <c:formatCode>General</c:formatCode>
                <c:ptCount val="8"/>
                <c:pt idx="0">
                  <c:v>20.771000000000004</c:v>
                </c:pt>
                <c:pt idx="1">
                  <c:v>-11.468999999999987</c:v>
                </c:pt>
                <c:pt idx="2">
                  <c:v>50.720000000000013</c:v>
                </c:pt>
                <c:pt idx="3">
                  <c:v>-22.220000000000002</c:v>
                </c:pt>
                <c:pt idx="4">
                  <c:v>39.579999999999991</c:v>
                </c:pt>
                <c:pt idx="5">
                  <c:v>-181.11699999999999</c:v>
                </c:pt>
                <c:pt idx="6">
                  <c:v>-21.908000000000001</c:v>
                </c:pt>
                <c:pt idx="7">
                  <c:v>-3.3689999999999927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1-CF48-B419-75BFA83210E5}"/>
            </c:ext>
          </c:extLst>
        </c:ser>
        <c:ser>
          <c:idx val="2"/>
          <c:order val="2"/>
          <c:tx>
            <c:strRef>
              <c:f>BASIC!$O$2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BASIC!$O$3:$O$10</c:f>
              <c:numCache>
                <c:formatCode>General</c:formatCode>
                <c:ptCount val="8"/>
                <c:pt idx="0">
                  <c:v>-4.1000000000000005</c:v>
                </c:pt>
                <c:pt idx="1">
                  <c:v>-8.0489999999999853</c:v>
                </c:pt>
                <c:pt idx="2">
                  <c:v>-1.0669999999999966</c:v>
                </c:pt>
                <c:pt idx="3">
                  <c:v>8.4789999999999992</c:v>
                </c:pt>
                <c:pt idx="4">
                  <c:v>5.6509999999999962</c:v>
                </c:pt>
                <c:pt idx="5">
                  <c:v>-59.103000000000009</c:v>
                </c:pt>
                <c:pt idx="6">
                  <c:v>-21.424999999999997</c:v>
                </c:pt>
                <c:pt idx="7">
                  <c:v>-6.6499999999999986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1-CF48-B419-75BFA83210E5}"/>
            </c:ext>
          </c:extLst>
        </c:ser>
        <c:ser>
          <c:idx val="3"/>
          <c:order val="3"/>
          <c:tx>
            <c:strRef>
              <c:f>BASIC!$P$2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BASIC!$B$3:$B$10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BASIC!$P$3:$P$10</c:f>
              <c:numCache>
                <c:formatCode>General</c:formatCode>
                <c:ptCount val="8"/>
                <c:pt idx="0">
                  <c:v>-8.6529999999999987</c:v>
                </c:pt>
                <c:pt idx="1">
                  <c:v>-7.5299999999999869</c:v>
                </c:pt>
                <c:pt idx="2">
                  <c:v>-6.3895000000000017</c:v>
                </c:pt>
                <c:pt idx="3">
                  <c:v>16.486999999999995</c:v>
                </c:pt>
                <c:pt idx="4">
                  <c:v>-3.9530000000000101</c:v>
                </c:pt>
                <c:pt idx="5">
                  <c:v>-45.680000000000007</c:v>
                </c:pt>
                <c:pt idx="6">
                  <c:v>-31.856000000000009</c:v>
                </c:pt>
                <c:pt idx="7">
                  <c:v>-3.4129999999999967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61-CF48-B419-75BFA8321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738303"/>
        <c:axId val="1879534575"/>
      </c:barChart>
      <c:catAx>
        <c:axId val="1879738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534575"/>
        <c:crosses val="autoZero"/>
        <c:auto val="1"/>
        <c:lblAlgn val="ctr"/>
        <c:lblOffset val="100"/>
        <c:noMultiLvlLbl val="0"/>
      </c:catAx>
      <c:valAx>
        <c:axId val="18795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Percentage difference in profit compared to baseline (%)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73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Expanded Model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COMPLEX!$M$2</c:f>
              <c:strCache>
                <c:ptCount val="1"/>
                <c:pt idx="0">
                  <c:v>MLP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COMPLEX!$M$3:$M$10</c:f>
              <c:numCache>
                <c:formatCode>General</c:formatCode>
                <c:ptCount val="8"/>
                <c:pt idx="0">
                  <c:v>0</c:v>
                </c:pt>
                <c:pt idx="1">
                  <c:v>0.11200000000000188</c:v>
                </c:pt>
                <c:pt idx="2">
                  <c:v>0</c:v>
                </c:pt>
                <c:pt idx="3">
                  <c:v>-33.020000000000003</c:v>
                </c:pt>
                <c:pt idx="4">
                  <c:v>26</c:v>
                </c:pt>
                <c:pt idx="5">
                  <c:v>-181.58199999999999</c:v>
                </c:pt>
                <c:pt idx="6">
                  <c:v>3.7919999999999963</c:v>
                </c:pt>
                <c:pt idx="7">
                  <c:v>78.292000000000002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314A-A257-CAB493F395A5}"/>
            </c:ext>
          </c:extLst>
        </c:ser>
        <c:ser>
          <c:idx val="1"/>
          <c:order val="1"/>
          <c:tx>
            <c:strRef>
              <c:f>COMPLEX!$N$2</c:f>
              <c:strCache>
                <c:ptCount val="1"/>
                <c:pt idx="0">
                  <c:v>Decision Tree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COMPLEX!$N$3:$N$10</c:f>
              <c:numCache>
                <c:formatCode>General</c:formatCode>
                <c:ptCount val="8"/>
                <c:pt idx="0">
                  <c:v>12.867000000000004</c:v>
                </c:pt>
                <c:pt idx="1">
                  <c:v>-0.27699999999999392</c:v>
                </c:pt>
                <c:pt idx="2">
                  <c:v>34.778000000000006</c:v>
                </c:pt>
                <c:pt idx="3">
                  <c:v>-13.094000000000005</c:v>
                </c:pt>
                <c:pt idx="4">
                  <c:v>11.089999999999996</c:v>
                </c:pt>
                <c:pt idx="5">
                  <c:v>321.82499999999999</c:v>
                </c:pt>
                <c:pt idx="6">
                  <c:v>31.774999999999984</c:v>
                </c:pt>
                <c:pt idx="7">
                  <c:v>110.29599999999999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65-314A-A257-CAB493F395A5}"/>
            </c:ext>
          </c:extLst>
        </c:ser>
        <c:ser>
          <c:idx val="2"/>
          <c:order val="2"/>
          <c:tx>
            <c:strRef>
              <c:f>COMPLEX!$O$2</c:f>
              <c:strCache>
                <c:ptCount val="1"/>
                <c:pt idx="0">
                  <c:v>Kneighbors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COMPLEX!$O$3:$O$10</c:f>
              <c:numCache>
                <c:formatCode>General</c:formatCode>
                <c:ptCount val="8"/>
                <c:pt idx="0">
                  <c:v>0</c:v>
                </c:pt>
                <c:pt idx="1">
                  <c:v>-4.0219999999999914</c:v>
                </c:pt>
                <c:pt idx="2">
                  <c:v>-1.9000000000000021</c:v>
                </c:pt>
                <c:pt idx="3">
                  <c:v>12.608999999999995</c:v>
                </c:pt>
                <c:pt idx="4">
                  <c:v>6.2039999999999935</c:v>
                </c:pt>
                <c:pt idx="5">
                  <c:v>46.171000000000021</c:v>
                </c:pt>
                <c:pt idx="6">
                  <c:v>-1.1850000000000023</c:v>
                </c:pt>
                <c:pt idx="7">
                  <c:v>-2.9070000000000036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65-314A-A257-CAB493F395A5}"/>
            </c:ext>
          </c:extLst>
        </c:ser>
        <c:ser>
          <c:idx val="3"/>
          <c:order val="3"/>
          <c:tx>
            <c:strRef>
              <c:f>COMPLEX!$P$2</c:f>
              <c:strCache>
                <c:ptCount val="1"/>
                <c:pt idx="0">
                  <c:v>Random Forest Regressor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COMPLEX!$B$3:$B$10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SBUX</c:v>
                </c:pt>
                <c:pt idx="3">
                  <c:v>BIG</c:v>
                </c:pt>
                <c:pt idx="4">
                  <c:v>NKE</c:v>
                </c:pt>
                <c:pt idx="5">
                  <c:v>AMD</c:v>
                </c:pt>
                <c:pt idx="6">
                  <c:v>COLM</c:v>
                </c:pt>
                <c:pt idx="7">
                  <c:v>MNST</c:v>
                </c:pt>
              </c:strCache>
            </c:strRef>
          </c:cat>
          <c:val>
            <c:numRef>
              <c:f>COMPLEX!$P$3:$P$10</c:f>
              <c:numCache>
                <c:formatCode>General</c:formatCode>
                <c:ptCount val="8"/>
                <c:pt idx="0">
                  <c:v>6.0099999999999909</c:v>
                </c:pt>
                <c:pt idx="1">
                  <c:v>-6.6399999999999935</c:v>
                </c:pt>
                <c:pt idx="2">
                  <c:v>-18.927000000000003</c:v>
                </c:pt>
                <c:pt idx="3">
                  <c:v>55.629999999999988</c:v>
                </c:pt>
                <c:pt idx="4">
                  <c:v>-3.5650000000000119</c:v>
                </c:pt>
                <c:pt idx="5">
                  <c:v>101.1995</c:v>
                </c:pt>
                <c:pt idx="6">
                  <c:v>-13.520000000000005</c:v>
                </c:pt>
                <c:pt idx="7">
                  <c:v>-25.857000000000006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65-314A-A257-CAB493F39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066944"/>
        <c:axId val="948505728"/>
      </c:barChart>
      <c:catAx>
        <c:axId val="8280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05728"/>
        <c:crosses val="autoZero"/>
        <c:auto val="1"/>
        <c:lblAlgn val="ctr"/>
        <c:lblOffset val="100"/>
        <c:noMultiLvlLbl val="0"/>
      </c:catAx>
      <c:valAx>
        <c:axId val="94850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difference in profit compared to baseline</a:t>
                </a:r>
                <a:r>
                  <a:rPr lang="en-US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BOOSTED!$I$3</c:f>
              <c:strCache>
                <c:ptCount val="1"/>
                <c:pt idx="0">
                  <c:v>Leniant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BOOSTED!$I$4:$I$11</c:f>
              <c:numCache>
                <c:formatCode>General</c:formatCode>
                <c:ptCount val="8"/>
                <c:pt idx="0">
                  <c:v>0.37000000000000277</c:v>
                </c:pt>
                <c:pt idx="1">
                  <c:v>4.4680000000000106</c:v>
                </c:pt>
                <c:pt idx="2">
                  <c:v>269.25300000000004</c:v>
                </c:pt>
                <c:pt idx="3">
                  <c:v>3.7179999999999955</c:v>
                </c:pt>
                <c:pt idx="4">
                  <c:v>-17.744000000000003</c:v>
                </c:pt>
                <c:pt idx="5">
                  <c:v>8.090999999999994</c:v>
                </c:pt>
                <c:pt idx="6">
                  <c:v>78.289999999999992</c:v>
                </c:pt>
                <c:pt idx="7">
                  <c:v>53.803999999999995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2-174C-A662-B4D78BDEB6EE}"/>
            </c:ext>
          </c:extLst>
        </c:ser>
        <c:ser>
          <c:idx val="1"/>
          <c:order val="1"/>
          <c:tx>
            <c:strRef>
              <c:f>BOOSTED!$J$3</c:f>
              <c:strCache>
                <c:ptCount val="1"/>
                <c:pt idx="0">
                  <c:v>Conservative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BOOSTED!$B$4:$B$11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BOOSTED!$J$4:$J$11</c:f>
              <c:numCache>
                <c:formatCode>General</c:formatCode>
                <c:ptCount val="8"/>
                <c:pt idx="0">
                  <c:v>22.303000000000001</c:v>
                </c:pt>
                <c:pt idx="1">
                  <c:v>-5.7959999999999852</c:v>
                </c:pt>
                <c:pt idx="2">
                  <c:v>-163.512</c:v>
                </c:pt>
                <c:pt idx="3">
                  <c:v>3.7179999999999955</c:v>
                </c:pt>
                <c:pt idx="4">
                  <c:v>27.741000000000003</c:v>
                </c:pt>
                <c:pt idx="5">
                  <c:v>34.917999999999992</c:v>
                </c:pt>
                <c:pt idx="6">
                  <c:v>58.965999999999994</c:v>
                </c:pt>
                <c:pt idx="7">
                  <c:v>53.803999999999995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B2-174C-A662-B4D78BDEB6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4923968"/>
        <c:axId val="324965456"/>
      </c:barChart>
      <c:catAx>
        <c:axId val="3249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65456"/>
        <c:crosses val="autoZero"/>
        <c:auto val="1"/>
        <c:lblAlgn val="ctr"/>
        <c:lblOffset val="100"/>
        <c:noMultiLvlLbl val="0"/>
      </c:catAx>
      <c:valAx>
        <c:axId val="324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effectLst/>
                  </a:rPr>
                  <a:t>Percentage difference in profit compared to baseline (%)</a:t>
                </a:r>
                <a:endParaRPr lang="en-US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2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Statistical 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Naive!$C$3</c:f>
              <c:strCache>
                <c:ptCount val="1"/>
                <c:pt idx="0">
                  <c:v>Correlation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Naive!$B$4:$B$11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Naive!$C$4:$C$11</c:f>
              <c:numCache>
                <c:formatCode>General</c:formatCode>
                <c:ptCount val="8"/>
                <c:pt idx="0">
                  <c:v>0.03</c:v>
                </c:pt>
                <c:pt idx="1">
                  <c:v>0.21</c:v>
                </c:pt>
                <c:pt idx="2">
                  <c:v>-5.1999999999999998E-2</c:v>
                </c:pt>
                <c:pt idx="3">
                  <c:v>5.2999999999999999E-2</c:v>
                </c:pt>
                <c:pt idx="4">
                  <c:v>2E-3</c:v>
                </c:pt>
                <c:pt idx="5">
                  <c:v>8.3099999999999993E-2</c:v>
                </c:pt>
                <c:pt idx="6">
                  <c:v>0.115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4-3049-897C-CA4602356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353903"/>
        <c:axId val="1340355583"/>
      </c:barChart>
      <c:catAx>
        <c:axId val="1340353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5583"/>
        <c:crosses val="autoZero"/>
        <c:auto val="1"/>
        <c:lblAlgn val="ctr"/>
        <c:lblOffset val="100"/>
        <c:noMultiLvlLbl val="0"/>
      </c:catAx>
      <c:valAx>
        <c:axId val="13403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5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Naive Strategy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Naive!$G$13</c:f>
              <c:strCache>
                <c:ptCount val="1"/>
                <c:pt idx="0">
                  <c:v>Naïve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Naive!$B$14:$B$21</c:f>
              <c:strCache>
                <c:ptCount val="8"/>
                <c:pt idx="0">
                  <c:v>DIS</c:v>
                </c:pt>
                <c:pt idx="1">
                  <c:v>EBAY</c:v>
                </c:pt>
                <c:pt idx="2">
                  <c:v>AMD</c:v>
                </c:pt>
                <c:pt idx="3">
                  <c:v>COLM</c:v>
                </c:pt>
                <c:pt idx="4">
                  <c:v>SBUX</c:v>
                </c:pt>
                <c:pt idx="5">
                  <c:v>NKE</c:v>
                </c:pt>
                <c:pt idx="6">
                  <c:v>MNST</c:v>
                </c:pt>
                <c:pt idx="7">
                  <c:v>BIG</c:v>
                </c:pt>
              </c:strCache>
            </c:strRef>
          </c:cat>
          <c:val>
            <c:numRef>
              <c:f>Naive!$G$14:$G$21</c:f>
              <c:numCache>
                <c:formatCode>General</c:formatCode>
                <c:ptCount val="8"/>
                <c:pt idx="0">
                  <c:v>-79.801999999999964</c:v>
                </c:pt>
                <c:pt idx="1">
                  <c:v>-90.529000000000039</c:v>
                </c:pt>
                <c:pt idx="2">
                  <c:v>-74.11699999999999</c:v>
                </c:pt>
                <c:pt idx="3">
                  <c:v>-10.412999999999988</c:v>
                </c:pt>
                <c:pt idx="4">
                  <c:v>-215.54200000000003</c:v>
                </c:pt>
                <c:pt idx="5">
                  <c:v>87.574999999999989</c:v>
                </c:pt>
                <c:pt idx="6">
                  <c:v>29.070000000000007</c:v>
                </c:pt>
                <c:pt idx="7">
                  <c:v>-12.85899999999998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A-C44F-9DF8-05C5D3B7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294911"/>
        <c:axId val="1336609695"/>
      </c:barChart>
      <c:catAx>
        <c:axId val="13392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09695"/>
        <c:crosses val="autoZero"/>
        <c:auto val="1"/>
        <c:lblAlgn val="ctr"/>
        <c:lblOffset val="100"/>
        <c:noMultiLvlLbl val="0"/>
      </c:catAx>
      <c:valAx>
        <c:axId val="133660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different of profit compared to baseline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29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Deep Learning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Deep Learning</a:t>
          </a:r>
        </a:p>
      </cx:txPr>
    </cx:title>
    <cx:plotArea>
      <cx:plotAreaRegion>
        <cx:series layoutId="boxWhisker" uniqueId="{D5DDCAC8-C5CC-4D4C-BC26-E409BD59EB48}">
          <cx:tx>
            <cx:txData>
              <cx:f>_xlchart.v1.0</cx:f>
              <cx:v>Deep Learning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  <cx:data id="2">
      <cx:numDim type="val">
        <cx:f>_xlchart.v1.7</cx:f>
      </cx:numDim>
    </cx:data>
    <cx:data id="3">
      <cx:numDim type="val">
        <cx:f>_xlchart.v1.9</cx:f>
      </cx:numDim>
    </cx:data>
  </cx:chartData>
  <cx:chart>
    <cx:title pos="t" align="ctr" overlay="0"/>
    <cx:plotArea>
      <cx:plotAreaRegion>
        <cx:series layoutId="boxWhisker" uniqueId="{A8CD7D98-9723-6644-ABE7-5FC6912F477C}">
          <cx:tx>
            <cx:txData>
              <cx:f>_xlchart.v1.2</cx:f>
              <cx:v>MLP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E8E88BD-0D06-8547-AB45-6479FDF6A8F7}">
          <cx:tx>
            <cx:txData>
              <cx:f>_xlchart.v1.4</cx:f>
              <cx:v>Decision Tree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FF0B301-8918-874A-8F3E-5B320DE999D2}">
          <cx:tx>
            <cx:txData>
              <cx:f>_xlchart.v1.6</cx:f>
              <cx:v>Kneighbors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ED97C88-589E-B94B-A935-0E85F0489FD5}">
          <cx:tx>
            <cx:txData>
              <cx:f>_xlchart.v1.8</cx:f>
              <cx:v>Random Forest Regressor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</cx:chartData>
  <cx:chart>
    <cx:plotArea>
      <cx:plotAreaRegion>
        <cx:series layoutId="boxWhisker" uniqueId="{C755C67B-0711-904E-A195-3A9B36BE0461}">
          <cx:tx>
            <cx:txData>
              <cx:f>_xlchart.v1.10</cx:f>
              <cx:v>MLP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CFCE005-C663-AB4F-AD9C-3C14A69C8646}">
          <cx:tx>
            <cx:txData>
              <cx:f>_xlchart.v1.12</cx:f>
              <cx:v>Decision Tree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F179CD-0286-AB45-AAB8-822EC8D454C8}">
          <cx:tx>
            <cx:txData>
              <cx:f>_xlchart.v1.14</cx:f>
              <cx:v>Kneighbors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ED7934A-F7D7-4842-BA29-AA2321CDF511}">
          <cx:tx>
            <cx:txData>
              <cx:f>_xlchart.v1.16</cx:f>
              <cx:v>Random Forest Regressor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ajorTickMarks type="out"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  <cx:data id="4">
      <cx:numDim type="val">
        <cx:f>_xlchart.v1.41</cx:f>
      </cx:numDim>
    </cx:data>
    <cx:data id="5">
      <cx:numDim type="val">
        <cx:f>_xlchart.v1.43</cx:f>
      </cx:numDim>
    </cx:data>
    <cx:data id="6">
      <cx:numDim type="val">
        <cx:f>_xlchart.v1.45</cx:f>
      </cx:numDim>
    </cx:data>
  </cx:chartData>
  <cx:chart>
    <cx:title pos="t" align="ctr" overlay="0">
      <cx:tx>
        <cx:txData>
          <cx:v>Twitter Sentiment All Stocks and Strategies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Twitter Sentiment All Stocks and Strategies</a:t>
          </a:r>
        </a:p>
      </cx:txPr>
    </cx:title>
    <cx:plotArea>
      <cx:plotAreaRegion>
        <cx:series layoutId="boxWhisker" uniqueId="{BB969C1D-286F-734D-B86F-A83F8F0D36F3}">
          <cx:tx>
            <cx:txData>
              <cx:f>_xlchart.v1.32</cx:f>
              <cx:v>Deep Learning</cx:v>
            </cx:txData>
          </cx:tx>
          <cx:dataId val="0"/>
          <cx:layoutPr>
            <cx:statistics quartileMethod="exclusive"/>
          </cx:layoutPr>
        </cx:series>
        <cx:series layoutId="boxWhisker" uniqueId="{3C810FD7-E6F9-C745-B523-C63184A1A6D3}">
          <cx:tx>
            <cx:txData>
              <cx:f>_xlchart.v1.34</cx:f>
              <cx:v>MLP </cx:v>
            </cx:txData>
          </cx:tx>
          <cx:dataId val="1"/>
          <cx:layoutPr>
            <cx:statistics quartileMethod="exclusive"/>
          </cx:layoutPr>
        </cx:series>
        <cx:series layoutId="boxWhisker" uniqueId="{E26BB306-F060-9D4D-9228-9978D1C87D1D}">
          <cx:tx>
            <cx:txData>
              <cx:f>_xlchart.v1.36</cx:f>
              <cx:v>Decision Tree</cx:v>
            </cx:txData>
          </cx:tx>
          <cx:dataId val="2"/>
          <cx:layoutPr>
            <cx:statistics quartileMethod="exclusive"/>
          </cx:layoutPr>
        </cx:series>
        <cx:series layoutId="boxWhisker" uniqueId="{B8B0E4E8-F7CD-9B40-99A0-7AB82024FB7E}">
          <cx:tx>
            <cx:txData>
              <cx:f>_xlchart.v1.38</cx:f>
              <cx:v>Kneighbors</cx:v>
            </cx:txData>
          </cx:tx>
          <cx:dataId val="3"/>
          <cx:layoutPr>
            <cx:statistics quartileMethod="exclusive"/>
          </cx:layoutPr>
        </cx:series>
        <cx:series layoutId="boxWhisker" uniqueId="{D5915736-4504-A84F-A429-C9459CBA45B4}">
          <cx:tx>
            <cx:txData>
              <cx:f>_xlchart.v1.40</cx:f>
              <cx:v>Random Forest Regressor</cx:v>
            </cx:txData>
          </cx:tx>
          <cx:dataId val="4"/>
          <cx:layoutPr>
            <cx:statistics quartileMethod="exclusive"/>
          </cx:layoutPr>
        </cx:series>
        <cx:series layoutId="boxWhisker" uniqueId="{1A79CA4F-C67E-EC43-BB1C-F914597901F2}">
          <cx:tx>
            <cx:txData>
              <cx:f>_xlchart.v1.42</cx:f>
              <cx:v>Stacking - Leniant</cx:v>
            </cx:txData>
          </cx:tx>
          <cx:dataId val="5"/>
          <cx:layoutPr>
            <cx:statistics quartileMethod="exclusive"/>
          </cx:layoutPr>
        </cx:series>
        <cx:series layoutId="boxWhisker" uniqueId="{FBECB291-9009-FC41-9082-552A1DA5D815}">
          <cx:tx>
            <cx:txData>
              <cx:f>_xlchart.v1.44</cx:f>
              <cx:v>Stacking - Conservative</cx:v>
            </cx:txData>
          </cx:tx>
          <cx:dataId val="6"/>
          <cx:layoutPr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300" min="-300"/>
        <cx:title>
          <cx:tx>
            <cx:txData>
              <cx:v>Percentage difference of strategy and baseline perfromance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difference of strategy and baseline perfromance (%)</a:t>
              </a:r>
            </a:p>
          </cx:txPr>
        </cx:title>
        <cx:majorGridlines/>
        <cx:majorTickMarks type="out"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3</xdr:row>
      <xdr:rowOff>101600</xdr:rowOff>
    </xdr:from>
    <xdr:to>
      <xdr:col>18</xdr:col>
      <xdr:colOff>800100</xdr:colOff>
      <xdr:row>25</xdr:row>
      <xdr:rowOff>173820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1DF7A3-5258-974D-8E12-DB19BF154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673100</xdr:colOff>
      <xdr:row>20</xdr:row>
      <xdr:rowOff>101600</xdr:rowOff>
    </xdr:from>
    <xdr:to>
      <xdr:col>8</xdr:col>
      <xdr:colOff>292100</xdr:colOff>
      <xdr:row>34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A755FC9-3E47-C444-B68F-D1D5AFD6B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24100" y="41656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26</xdr:row>
      <xdr:rowOff>50800</xdr:rowOff>
    </xdr:from>
    <xdr:to>
      <xdr:col>16</xdr:col>
      <xdr:colOff>482600</xdr:colOff>
      <xdr:row>52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013258-2C6D-C044-AB75-5890DCABE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444500</xdr:colOff>
      <xdr:row>22</xdr:row>
      <xdr:rowOff>165100</xdr:rowOff>
    </xdr:from>
    <xdr:to>
      <xdr:col>10</xdr:col>
      <xdr:colOff>139700</xdr:colOff>
      <xdr:row>43</xdr:row>
      <xdr:rowOff>172720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28A0A9F-6FDA-3041-BD41-74D9D185A2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0000" y="4635500"/>
              <a:ext cx="7124700" cy="4274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139699</xdr:colOff>
      <xdr:row>27</xdr:row>
      <xdr:rowOff>177799</xdr:rowOff>
    </xdr:from>
    <xdr:to>
      <xdr:col>17</xdr:col>
      <xdr:colOff>635000</xdr:colOff>
      <xdr:row>53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843AD-A0F7-0140-9401-0FEC929FC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596900</xdr:colOff>
      <xdr:row>19</xdr:row>
      <xdr:rowOff>165100</xdr:rowOff>
    </xdr:from>
    <xdr:to>
      <xdr:col>16</xdr:col>
      <xdr:colOff>736600</xdr:colOff>
      <xdr:row>44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8206628-0A86-8944-B73D-65A9A2A245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9900" y="4025900"/>
              <a:ext cx="8394700" cy="5036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660400</xdr:colOff>
      <xdr:row>4</xdr:row>
      <xdr:rowOff>96520</xdr:rowOff>
    </xdr:from>
    <xdr:to>
      <xdr:col>20</xdr:col>
      <xdr:colOff>152400</xdr:colOff>
      <xdr:row>27</xdr:row>
      <xdr:rowOff>71120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9A422-BE5D-7B4F-A301-02C27F5E2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23</xdr:row>
      <xdr:rowOff>0</xdr:rowOff>
    </xdr:from>
    <xdr:to>
      <xdr:col>12</xdr:col>
      <xdr:colOff>361950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44C146-8958-0146-8010-04A6AE70A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429683</xdr:colOff>
      <xdr:row>0</xdr:row>
      <xdr:rowOff>165100</xdr:rowOff>
    </xdr:from>
    <xdr:to>
      <xdr:col>19</xdr:col>
      <xdr:colOff>620183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65945-C3E9-8148-9C26-8D53C12DE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8</xdr:row>
      <xdr:rowOff>25400</xdr:rowOff>
    </xdr:from>
    <xdr:to>
      <xdr:col>10</xdr:col>
      <xdr:colOff>249767</xdr:colOff>
      <xdr:row>36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6A224B-024C-404D-9172-9D9A140865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0" y="1651000"/>
              <a:ext cx="9482667" cy="5689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FFB3-869D-EC47-A240-E77CAF62F432}">
  <dimension ref="C4:H20"/>
  <sheetViews>
    <sheetView topLeftCell="B2" workbookViewId="0">
      <selection activeCell="C13" sqref="C13:C20"/>
    </sheetView>
  </sheetViews>
  <sheetFormatPr baseColWidth="10" defaultRowHeight="16" x14ac:dyDescent="0.2"/>
  <sheetData>
    <row r="4" spans="3:8" x14ac:dyDescent="0.2">
      <c r="C4" t="s">
        <v>0</v>
      </c>
      <c r="D4" t="s">
        <v>6</v>
      </c>
      <c r="E4" t="s">
        <v>21</v>
      </c>
      <c r="F4" t="s">
        <v>6</v>
      </c>
      <c r="G4" t="s">
        <v>21</v>
      </c>
      <c r="H4" t="s">
        <v>21</v>
      </c>
    </row>
    <row r="5" spans="3:8" x14ac:dyDescent="0.2">
      <c r="C5" t="s">
        <v>5</v>
      </c>
      <c r="D5">
        <v>964</v>
      </c>
      <c r="E5">
        <v>855.41</v>
      </c>
      <c r="F5">
        <f>(D5-1000)/1000*100</f>
        <v>-3.5999999999999996</v>
      </c>
      <c r="G5">
        <f>(E5-1000)/1000*100</f>
        <v>-14.459000000000003</v>
      </c>
      <c r="H5">
        <f>G5-F5</f>
        <v>-10.859000000000004</v>
      </c>
    </row>
    <row r="6" spans="3:8" x14ac:dyDescent="0.2">
      <c r="C6" t="s">
        <v>16</v>
      </c>
      <c r="D6">
        <v>554.09</v>
      </c>
      <c r="E6">
        <v>1113.6199999999999</v>
      </c>
      <c r="F6">
        <f t="shared" ref="F6:F12" si="0">(D6-1000)/1000*100</f>
        <v>-44.590999999999994</v>
      </c>
      <c r="G6">
        <f t="shared" ref="G6:G12" si="1">(E6-1000)/1000*100</f>
        <v>11.361999999999989</v>
      </c>
      <c r="H6">
        <f t="shared" ref="H6:H20" si="2">G6-F6</f>
        <v>55.952999999999982</v>
      </c>
    </row>
    <row r="7" spans="3:8" x14ac:dyDescent="0.2">
      <c r="C7" t="s">
        <v>10</v>
      </c>
      <c r="D7">
        <v>2815.36</v>
      </c>
      <c r="E7">
        <v>1250.48</v>
      </c>
      <c r="F7">
        <f t="shared" si="0"/>
        <v>181.536</v>
      </c>
      <c r="G7">
        <f t="shared" si="1"/>
        <v>25.048000000000002</v>
      </c>
      <c r="H7">
        <f t="shared" si="2"/>
        <v>-156.488</v>
      </c>
    </row>
    <row r="8" spans="3:8" x14ac:dyDescent="0.2">
      <c r="C8" t="s">
        <v>11</v>
      </c>
      <c r="D8">
        <v>949.6</v>
      </c>
      <c r="E8">
        <v>1066.3399999999999</v>
      </c>
      <c r="F8">
        <f t="shared" si="0"/>
        <v>-5.0399999999999983</v>
      </c>
      <c r="G8">
        <f t="shared" si="1"/>
        <v>6.6339999999999915</v>
      </c>
      <c r="H8">
        <f t="shared" si="2"/>
        <v>11.673999999999989</v>
      </c>
    </row>
    <row r="9" spans="3:8" x14ac:dyDescent="0.2">
      <c r="C9" t="s">
        <v>7</v>
      </c>
      <c r="D9">
        <v>760.28</v>
      </c>
      <c r="E9">
        <v>1545.99</v>
      </c>
      <c r="F9">
        <f t="shared" si="0"/>
        <v>-23.972000000000001</v>
      </c>
      <c r="G9">
        <f t="shared" si="1"/>
        <v>54.598999999999997</v>
      </c>
      <c r="H9">
        <f t="shared" si="2"/>
        <v>78.570999999999998</v>
      </c>
    </row>
    <row r="10" spans="3:8" x14ac:dyDescent="0.2">
      <c r="C10" t="s">
        <v>9</v>
      </c>
      <c r="D10">
        <v>486.56</v>
      </c>
      <c r="E10">
        <v>496.43</v>
      </c>
      <c r="F10">
        <f t="shared" si="0"/>
        <v>-51.344000000000001</v>
      </c>
      <c r="G10">
        <f t="shared" si="1"/>
        <v>-50.356999999999999</v>
      </c>
      <c r="H10">
        <f t="shared" si="2"/>
        <v>0.98700000000000188</v>
      </c>
    </row>
    <row r="11" spans="3:8" x14ac:dyDescent="0.2">
      <c r="C11" t="s">
        <v>17</v>
      </c>
      <c r="D11">
        <v>488.61</v>
      </c>
      <c r="E11">
        <v>358.11</v>
      </c>
      <c r="F11">
        <f t="shared" si="0"/>
        <v>-51.139000000000003</v>
      </c>
      <c r="G11">
        <f t="shared" si="1"/>
        <v>-64.188999999999993</v>
      </c>
      <c r="H11">
        <f t="shared" si="2"/>
        <v>-13.04999999999999</v>
      </c>
    </row>
    <row r="12" spans="3:8" x14ac:dyDescent="0.2">
      <c r="C12" t="s">
        <v>8</v>
      </c>
      <c r="D12">
        <v>1094.71</v>
      </c>
      <c r="E12">
        <v>674.22</v>
      </c>
      <c r="F12">
        <f t="shared" si="0"/>
        <v>9.4710000000000036</v>
      </c>
      <c r="G12">
        <f t="shared" si="1"/>
        <v>-32.577999999999996</v>
      </c>
      <c r="H12">
        <f t="shared" si="2"/>
        <v>-42.048999999999999</v>
      </c>
    </row>
    <row r="13" spans="3:8" x14ac:dyDescent="0.2">
      <c r="C13" t="s">
        <v>25</v>
      </c>
      <c r="D13">
        <v>1341.02</v>
      </c>
      <c r="E13">
        <v>1034.8399999999999</v>
      </c>
      <c r="F13">
        <f t="shared" ref="F13:G20" si="3">(D13-1000)/1000*100</f>
        <v>34.101999999999997</v>
      </c>
      <c r="G13">
        <f t="shared" si="3"/>
        <v>3.483999999999992</v>
      </c>
      <c r="H13">
        <f t="shared" si="2"/>
        <v>-30.618000000000006</v>
      </c>
    </row>
    <row r="14" spans="3:8" x14ac:dyDescent="0.2">
      <c r="C14" t="s">
        <v>26</v>
      </c>
      <c r="D14">
        <v>911.47</v>
      </c>
      <c r="E14">
        <v>964.16</v>
      </c>
      <c r="F14">
        <f t="shared" si="3"/>
        <v>-8.8529999999999962</v>
      </c>
      <c r="G14">
        <f t="shared" si="3"/>
        <v>-3.5840000000000032</v>
      </c>
      <c r="H14">
        <f t="shared" si="2"/>
        <v>5.268999999999993</v>
      </c>
    </row>
    <row r="15" spans="3:8" x14ac:dyDescent="0.2">
      <c r="C15" t="s">
        <v>27</v>
      </c>
      <c r="D15">
        <v>1216</v>
      </c>
      <c r="E15">
        <v>1285.54</v>
      </c>
      <c r="F15">
        <f t="shared" si="3"/>
        <v>21.6</v>
      </c>
      <c r="G15">
        <f t="shared" si="3"/>
        <v>28.553999999999995</v>
      </c>
      <c r="H15">
        <f t="shared" si="2"/>
        <v>6.9539999999999935</v>
      </c>
    </row>
    <row r="16" spans="3:8" x14ac:dyDescent="0.2">
      <c r="C16" t="s">
        <v>28</v>
      </c>
      <c r="D16">
        <v>1199.75</v>
      </c>
      <c r="E16">
        <v>990.9</v>
      </c>
      <c r="F16">
        <f t="shared" si="3"/>
        <v>19.975000000000001</v>
      </c>
      <c r="G16">
        <f t="shared" si="3"/>
        <v>-0.91000000000000225</v>
      </c>
      <c r="H16">
        <f t="shared" si="2"/>
        <v>-20.885000000000005</v>
      </c>
    </row>
    <row r="17" spans="3:8" x14ac:dyDescent="0.2">
      <c r="C17" t="s">
        <v>29</v>
      </c>
      <c r="D17">
        <v>1055.97</v>
      </c>
      <c r="E17">
        <v>1024.4000000000001</v>
      </c>
      <c r="F17">
        <f t="shared" si="3"/>
        <v>5.5970000000000031</v>
      </c>
      <c r="G17">
        <f t="shared" si="3"/>
        <v>2.4400000000000093</v>
      </c>
      <c r="H17">
        <f t="shared" si="2"/>
        <v>-3.1569999999999938</v>
      </c>
    </row>
    <row r="18" spans="3:8" x14ac:dyDescent="0.2">
      <c r="C18" t="s">
        <v>30</v>
      </c>
      <c r="D18">
        <v>1376.64</v>
      </c>
      <c r="E18">
        <v>1252.45</v>
      </c>
      <c r="F18">
        <f t="shared" si="3"/>
        <v>37.664000000000009</v>
      </c>
      <c r="G18">
        <f t="shared" si="3"/>
        <v>25.245000000000005</v>
      </c>
      <c r="H18">
        <f t="shared" si="2"/>
        <v>-12.419000000000004</v>
      </c>
    </row>
    <row r="19" spans="3:8" x14ac:dyDescent="0.2">
      <c r="C19" t="s">
        <v>31</v>
      </c>
      <c r="D19">
        <v>739.3</v>
      </c>
      <c r="E19">
        <v>874.5</v>
      </c>
      <c r="F19">
        <f t="shared" si="3"/>
        <v>-26.070000000000004</v>
      </c>
      <c r="G19">
        <f t="shared" si="3"/>
        <v>-12.55</v>
      </c>
      <c r="H19">
        <f t="shared" si="2"/>
        <v>13.520000000000003</v>
      </c>
    </row>
    <row r="20" spans="3:8" x14ac:dyDescent="0.2">
      <c r="C20" t="s">
        <v>32</v>
      </c>
      <c r="D20">
        <v>973.2</v>
      </c>
      <c r="E20">
        <v>990.05</v>
      </c>
      <c r="F20">
        <f t="shared" si="3"/>
        <v>-2.6799999999999957</v>
      </c>
      <c r="G20">
        <f t="shared" si="3"/>
        <v>-0.99500000000000455</v>
      </c>
      <c r="H20">
        <f t="shared" si="2"/>
        <v>1.6849999999999912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5C0D-1C6A-1642-B57F-BC4720855C29}">
  <dimension ref="A1:P18"/>
  <sheetViews>
    <sheetView topLeftCell="A3" workbookViewId="0">
      <selection activeCell="C18" sqref="C18"/>
    </sheetView>
  </sheetViews>
  <sheetFormatPr baseColWidth="10" defaultRowHeight="16" x14ac:dyDescent="0.2"/>
  <sheetData>
    <row r="1" spans="1:16" x14ac:dyDescent="0.2">
      <c r="B1" t="s">
        <v>13</v>
      </c>
    </row>
    <row r="2" spans="1:16" x14ac:dyDescent="0.2">
      <c r="B2" t="s">
        <v>0</v>
      </c>
      <c r="C2" t="s">
        <v>6</v>
      </c>
      <c r="D2" t="s">
        <v>2</v>
      </c>
      <c r="E2" t="s">
        <v>3</v>
      </c>
      <c r="F2" t="s">
        <v>4</v>
      </c>
      <c r="G2" t="s">
        <v>1</v>
      </c>
      <c r="H2" t="s">
        <v>6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</row>
    <row r="3" spans="1:16" x14ac:dyDescent="0.2">
      <c r="B3" t="s">
        <v>5</v>
      </c>
      <c r="C3">
        <v>1098</v>
      </c>
      <c r="D3">
        <v>1098</v>
      </c>
      <c r="E3" s="1">
        <v>1305.71</v>
      </c>
      <c r="F3">
        <v>1057</v>
      </c>
      <c r="G3">
        <v>1011.47</v>
      </c>
      <c r="H3">
        <f>(C3-1000)/1000*100</f>
        <v>9.8000000000000007</v>
      </c>
      <c r="I3">
        <f t="shared" ref="I3:L3" si="0">(D3-1000)/1000*100</f>
        <v>9.8000000000000007</v>
      </c>
      <c r="J3">
        <f t="shared" si="0"/>
        <v>30.571000000000005</v>
      </c>
      <c r="K3">
        <f t="shared" si="0"/>
        <v>5.7</v>
      </c>
      <c r="L3">
        <f t="shared" si="0"/>
        <v>1.1470000000000027</v>
      </c>
      <c r="M3">
        <f>I3-$H3</f>
        <v>0</v>
      </c>
      <c r="N3">
        <f t="shared" ref="N3:P3" si="1">J3-$H3</f>
        <v>20.771000000000004</v>
      </c>
      <c r="O3">
        <f t="shared" si="1"/>
        <v>-4.1000000000000005</v>
      </c>
      <c r="P3">
        <f t="shared" si="1"/>
        <v>-8.6529999999999987</v>
      </c>
    </row>
    <row r="4" spans="1:16" x14ac:dyDescent="0.2">
      <c r="B4" t="s">
        <v>16</v>
      </c>
      <c r="C4">
        <v>605.55999999999995</v>
      </c>
      <c r="D4">
        <v>606.67999999999995</v>
      </c>
      <c r="E4">
        <v>490.87</v>
      </c>
      <c r="F4">
        <v>525.07000000000005</v>
      </c>
      <c r="G4" s="2">
        <v>530.26</v>
      </c>
      <c r="H4">
        <f t="shared" ref="H4:H10" si="2">(C4-1000)/1000*100</f>
        <v>-39.44400000000001</v>
      </c>
      <c r="I4">
        <f t="shared" ref="I4:I10" si="3">(D4-1000)/1000*100</f>
        <v>-39.332000000000008</v>
      </c>
      <c r="J4">
        <f t="shared" ref="J4:J10" si="4">(E4-1000)/1000*100</f>
        <v>-50.912999999999997</v>
      </c>
      <c r="K4">
        <f t="shared" ref="K4:K10" si="5">(F4-1000)/1000*100</f>
        <v>-47.492999999999995</v>
      </c>
      <c r="L4">
        <f t="shared" ref="L4:L10" si="6">(G4-1000)/1000*100</f>
        <v>-46.973999999999997</v>
      </c>
      <c r="M4">
        <f t="shared" ref="M4:M10" si="7">I4-$H4</f>
        <v>0.11200000000000188</v>
      </c>
      <c r="N4">
        <f t="shared" ref="N4:N10" si="8">J4-$H4</f>
        <v>-11.468999999999987</v>
      </c>
      <c r="O4">
        <f t="shared" ref="O4:O10" si="9">K4-$H4</f>
        <v>-8.0489999999999853</v>
      </c>
      <c r="P4">
        <f t="shared" ref="P4:P10" si="10">L4-$H4</f>
        <v>-7.5299999999999869</v>
      </c>
    </row>
    <row r="5" spans="1:16" x14ac:dyDescent="0.2">
      <c r="B5" s="3" t="s">
        <v>7</v>
      </c>
      <c r="C5">
        <v>734.93</v>
      </c>
      <c r="D5">
        <v>1000</v>
      </c>
      <c r="E5" s="1">
        <v>1242.1300000000001</v>
      </c>
      <c r="F5">
        <v>724.26</v>
      </c>
      <c r="G5">
        <v>671.03499999999997</v>
      </c>
      <c r="H5">
        <f t="shared" si="2"/>
        <v>-26.507000000000001</v>
      </c>
      <c r="I5">
        <f t="shared" si="3"/>
        <v>0</v>
      </c>
      <c r="J5">
        <f t="shared" si="4"/>
        <v>24.213000000000012</v>
      </c>
      <c r="K5">
        <f t="shared" si="5"/>
        <v>-27.573999999999998</v>
      </c>
      <c r="L5">
        <f t="shared" si="6"/>
        <v>-32.896500000000003</v>
      </c>
      <c r="M5">
        <f t="shared" si="7"/>
        <v>26.507000000000001</v>
      </c>
      <c r="N5">
        <f t="shared" si="8"/>
        <v>50.720000000000013</v>
      </c>
      <c r="O5">
        <f t="shared" si="9"/>
        <v>-1.0669999999999966</v>
      </c>
      <c r="P5">
        <f t="shared" si="10"/>
        <v>-6.3895000000000017</v>
      </c>
    </row>
    <row r="6" spans="1:16" x14ac:dyDescent="0.2">
      <c r="B6" t="s">
        <v>8</v>
      </c>
      <c r="C6">
        <v>1330.2</v>
      </c>
      <c r="D6">
        <v>1330.2</v>
      </c>
      <c r="E6">
        <v>1108</v>
      </c>
      <c r="F6">
        <v>1414.99</v>
      </c>
      <c r="G6" s="1">
        <v>1495.07</v>
      </c>
      <c r="H6">
        <f t="shared" si="2"/>
        <v>33.020000000000003</v>
      </c>
      <c r="I6">
        <f t="shared" si="3"/>
        <v>33.020000000000003</v>
      </c>
      <c r="J6">
        <f t="shared" si="4"/>
        <v>10.8</v>
      </c>
      <c r="K6">
        <f t="shared" si="5"/>
        <v>41.499000000000002</v>
      </c>
      <c r="L6">
        <f t="shared" si="6"/>
        <v>49.506999999999998</v>
      </c>
      <c r="M6">
        <f t="shared" si="7"/>
        <v>0</v>
      </c>
      <c r="N6">
        <f t="shared" si="8"/>
        <v>-22.220000000000002</v>
      </c>
      <c r="O6">
        <f t="shared" si="9"/>
        <v>8.4789999999999992</v>
      </c>
      <c r="P6">
        <f t="shared" si="10"/>
        <v>16.486999999999995</v>
      </c>
    </row>
    <row r="7" spans="1:16" x14ac:dyDescent="0.2">
      <c r="B7" t="s">
        <v>9</v>
      </c>
      <c r="C7">
        <v>553.69000000000005</v>
      </c>
      <c r="D7">
        <v>541.34</v>
      </c>
      <c r="E7" s="1">
        <v>949.49</v>
      </c>
      <c r="F7">
        <v>610.20000000000005</v>
      </c>
      <c r="G7">
        <v>514.16</v>
      </c>
      <c r="H7">
        <f t="shared" si="2"/>
        <v>-44.630999999999993</v>
      </c>
      <c r="I7">
        <f t="shared" si="3"/>
        <v>-45.865999999999993</v>
      </c>
      <c r="J7">
        <f t="shared" si="4"/>
        <v>-5.0509999999999993</v>
      </c>
      <c r="K7">
        <f t="shared" si="5"/>
        <v>-38.979999999999997</v>
      </c>
      <c r="L7">
        <f t="shared" si="6"/>
        <v>-48.584000000000003</v>
      </c>
      <c r="M7">
        <f t="shared" si="7"/>
        <v>-1.2349999999999994</v>
      </c>
      <c r="N7">
        <f t="shared" si="8"/>
        <v>39.579999999999991</v>
      </c>
      <c r="O7">
        <f t="shared" si="9"/>
        <v>5.6509999999999962</v>
      </c>
      <c r="P7">
        <f t="shared" si="10"/>
        <v>-3.9530000000000101</v>
      </c>
    </row>
    <row r="8" spans="1:16" x14ac:dyDescent="0.2">
      <c r="B8" t="s">
        <v>10</v>
      </c>
      <c r="C8">
        <v>3073.15</v>
      </c>
      <c r="D8">
        <v>1195.3699999999999</v>
      </c>
      <c r="E8">
        <v>1261.98</v>
      </c>
      <c r="F8">
        <v>2482.12</v>
      </c>
      <c r="G8">
        <v>2616.35</v>
      </c>
      <c r="H8">
        <f t="shared" si="2"/>
        <v>207.315</v>
      </c>
      <c r="I8">
        <f t="shared" si="3"/>
        <v>19.536999999999988</v>
      </c>
      <c r="J8">
        <f t="shared" si="4"/>
        <v>26.198</v>
      </c>
      <c r="K8">
        <f t="shared" si="5"/>
        <v>148.21199999999999</v>
      </c>
      <c r="L8">
        <f t="shared" si="6"/>
        <v>161.63499999999999</v>
      </c>
      <c r="M8">
        <f t="shared" si="7"/>
        <v>-187.77800000000002</v>
      </c>
      <c r="N8">
        <f t="shared" si="8"/>
        <v>-181.11699999999999</v>
      </c>
      <c r="O8">
        <f t="shared" si="9"/>
        <v>-59.103000000000009</v>
      </c>
      <c r="P8">
        <f t="shared" si="10"/>
        <v>-45.680000000000007</v>
      </c>
    </row>
    <row r="9" spans="1:16" x14ac:dyDescent="0.2">
      <c r="B9" t="s">
        <v>11</v>
      </c>
      <c r="C9">
        <v>962.08</v>
      </c>
      <c r="D9">
        <v>910.95</v>
      </c>
      <c r="E9" s="2">
        <v>743</v>
      </c>
      <c r="F9">
        <v>747.83</v>
      </c>
      <c r="G9">
        <v>643.52</v>
      </c>
      <c r="H9">
        <f t="shared" si="2"/>
        <v>-3.7919999999999963</v>
      </c>
      <c r="I9">
        <f t="shared" si="3"/>
        <v>-8.904999999999994</v>
      </c>
      <c r="J9">
        <f t="shared" si="4"/>
        <v>-25.7</v>
      </c>
      <c r="K9">
        <f t="shared" si="5"/>
        <v>-25.216999999999995</v>
      </c>
      <c r="L9">
        <f t="shared" si="6"/>
        <v>-35.648000000000003</v>
      </c>
      <c r="M9">
        <f t="shared" si="7"/>
        <v>-5.1129999999999978</v>
      </c>
      <c r="N9">
        <f t="shared" si="8"/>
        <v>-21.908000000000001</v>
      </c>
      <c r="O9">
        <f t="shared" si="9"/>
        <v>-21.424999999999997</v>
      </c>
      <c r="P9">
        <f t="shared" si="10"/>
        <v>-31.856000000000009</v>
      </c>
    </row>
    <row r="10" spans="1:16" x14ac:dyDescent="0.2">
      <c r="B10" t="s">
        <v>17</v>
      </c>
      <c r="C10">
        <v>687.38</v>
      </c>
      <c r="D10">
        <v>1000</v>
      </c>
      <c r="E10" s="2">
        <v>653.69000000000005</v>
      </c>
      <c r="F10">
        <v>620.88</v>
      </c>
      <c r="G10">
        <v>653.25</v>
      </c>
      <c r="H10">
        <f t="shared" si="2"/>
        <v>-31.262</v>
      </c>
      <c r="I10">
        <f t="shared" si="3"/>
        <v>0</v>
      </c>
      <c r="J10">
        <f t="shared" si="4"/>
        <v>-34.630999999999993</v>
      </c>
      <c r="K10">
        <f t="shared" si="5"/>
        <v>-37.911999999999999</v>
      </c>
      <c r="L10">
        <f t="shared" si="6"/>
        <v>-34.674999999999997</v>
      </c>
      <c r="M10">
        <f t="shared" si="7"/>
        <v>31.262</v>
      </c>
      <c r="N10">
        <f t="shared" si="8"/>
        <v>-3.3689999999999927</v>
      </c>
      <c r="O10">
        <f t="shared" si="9"/>
        <v>-6.6499999999999986</v>
      </c>
      <c r="P10">
        <f t="shared" si="10"/>
        <v>-3.4129999999999967</v>
      </c>
    </row>
    <row r="11" spans="1:16" x14ac:dyDescent="0.2">
      <c r="B11" t="s">
        <v>25</v>
      </c>
      <c r="H11">
        <f t="shared" ref="H11:H18" si="11">(C11-1000)/1000*100</f>
        <v>-100</v>
      </c>
      <c r="I11">
        <f t="shared" ref="I11:I18" si="12">(D11-1000)/1000*100</f>
        <v>-100</v>
      </c>
      <c r="J11">
        <f t="shared" ref="J11:J18" si="13">(E11-1000)/1000*100</f>
        <v>-100</v>
      </c>
      <c r="K11">
        <f t="shared" ref="K11:K18" si="14">(F11-1000)/1000*100</f>
        <v>-100</v>
      </c>
      <c r="L11">
        <f t="shared" ref="L11:L18" si="15">(G11-1000)/1000*100</f>
        <v>-100</v>
      </c>
      <c r="M11">
        <f t="shared" ref="M11:M18" si="16">I11-$H11</f>
        <v>0</v>
      </c>
      <c r="N11">
        <f t="shared" ref="N11:N18" si="17">J11-$H11</f>
        <v>0</v>
      </c>
      <c r="O11">
        <f t="shared" ref="O11:O18" si="18">K11-$H11</f>
        <v>0</v>
      </c>
      <c r="P11">
        <f t="shared" ref="P11:P18" si="19">L11-$H11</f>
        <v>0</v>
      </c>
    </row>
    <row r="12" spans="1:16" x14ac:dyDescent="0.2">
      <c r="B12" t="s">
        <v>26</v>
      </c>
      <c r="H12">
        <f t="shared" si="11"/>
        <v>-100</v>
      </c>
      <c r="I12">
        <f t="shared" si="12"/>
        <v>-100</v>
      </c>
      <c r="J12">
        <f t="shared" si="13"/>
        <v>-100</v>
      </c>
      <c r="K12">
        <f t="shared" si="14"/>
        <v>-100</v>
      </c>
      <c r="L12">
        <f t="shared" si="15"/>
        <v>-100</v>
      </c>
      <c r="M12">
        <f t="shared" si="16"/>
        <v>0</v>
      </c>
      <c r="N12">
        <f t="shared" si="17"/>
        <v>0</v>
      </c>
      <c r="O12">
        <f t="shared" si="18"/>
        <v>0</v>
      </c>
      <c r="P12">
        <f t="shared" si="19"/>
        <v>0</v>
      </c>
    </row>
    <row r="13" spans="1:16" x14ac:dyDescent="0.2">
      <c r="B13" t="s">
        <v>27</v>
      </c>
      <c r="C13">
        <v>1298.8699999999999</v>
      </c>
      <c r="D13">
        <v>1000</v>
      </c>
      <c r="E13">
        <v>1380.62</v>
      </c>
      <c r="F13">
        <v>1288.8599999999999</v>
      </c>
      <c r="G13">
        <v>1276.4000000000001</v>
      </c>
      <c r="H13">
        <f t="shared" si="11"/>
        <v>29.88699999999999</v>
      </c>
      <c r="I13">
        <f t="shared" si="12"/>
        <v>0</v>
      </c>
      <c r="J13">
        <f t="shared" si="13"/>
        <v>38.061999999999991</v>
      </c>
      <c r="K13">
        <f t="shared" si="14"/>
        <v>28.885999999999989</v>
      </c>
      <c r="L13">
        <f t="shared" si="15"/>
        <v>27.640000000000008</v>
      </c>
      <c r="M13">
        <f t="shared" si="16"/>
        <v>-29.88699999999999</v>
      </c>
      <c r="N13">
        <f t="shared" si="17"/>
        <v>8.1750000000000007</v>
      </c>
      <c r="O13">
        <f t="shared" si="18"/>
        <v>-1.0010000000000012</v>
      </c>
      <c r="P13">
        <f t="shared" si="19"/>
        <v>-2.2469999999999821</v>
      </c>
    </row>
    <row r="14" spans="1:16" x14ac:dyDescent="0.2">
      <c r="B14" t="s">
        <v>28</v>
      </c>
      <c r="C14">
        <v>1237</v>
      </c>
      <c r="D14">
        <v>1237</v>
      </c>
      <c r="E14">
        <v>967.2</v>
      </c>
      <c r="F14">
        <v>1070.46</v>
      </c>
      <c r="G14">
        <v>1161.1300000000001</v>
      </c>
      <c r="H14">
        <f t="shared" si="11"/>
        <v>23.7</v>
      </c>
      <c r="I14">
        <f t="shared" si="12"/>
        <v>23.7</v>
      </c>
      <c r="J14">
        <f t="shared" si="13"/>
        <v>-3.2799999999999954</v>
      </c>
      <c r="K14">
        <f t="shared" si="14"/>
        <v>7.0460000000000038</v>
      </c>
      <c r="L14">
        <f t="shared" si="15"/>
        <v>16.11300000000001</v>
      </c>
      <c r="M14">
        <f t="shared" si="16"/>
        <v>0</v>
      </c>
      <c r="N14">
        <f t="shared" si="17"/>
        <v>-26.979999999999993</v>
      </c>
      <c r="O14">
        <f t="shared" si="18"/>
        <v>-16.653999999999996</v>
      </c>
      <c r="P14">
        <f t="shared" si="19"/>
        <v>-7.5869999999999891</v>
      </c>
    </row>
    <row r="15" spans="1:16" x14ac:dyDescent="0.2">
      <c r="A15">
        <f>5/17</f>
        <v>0.29411764705882354</v>
      </c>
      <c r="B15" t="s">
        <v>29</v>
      </c>
      <c r="C15">
        <v>1379.3</v>
      </c>
      <c r="D15">
        <v>1450.55</v>
      </c>
      <c r="E15">
        <v>1425.05</v>
      </c>
      <c r="F15">
        <v>1214.72</v>
      </c>
      <c r="G15">
        <v>1207.83</v>
      </c>
      <c r="H15">
        <f t="shared" si="11"/>
        <v>37.93</v>
      </c>
      <c r="I15">
        <f t="shared" si="12"/>
        <v>45.054999999999993</v>
      </c>
      <c r="J15">
        <f t="shared" si="13"/>
        <v>42.504999999999995</v>
      </c>
      <c r="K15">
        <f t="shared" si="14"/>
        <v>21.472000000000001</v>
      </c>
      <c r="L15">
        <f t="shared" si="15"/>
        <v>20.782999999999994</v>
      </c>
      <c r="M15">
        <f t="shared" si="16"/>
        <v>7.1249999999999929</v>
      </c>
      <c r="N15">
        <f t="shared" si="17"/>
        <v>4.5749999999999957</v>
      </c>
      <c r="O15">
        <f t="shared" si="18"/>
        <v>-16.457999999999998</v>
      </c>
      <c r="P15">
        <f t="shared" si="19"/>
        <v>-17.147000000000006</v>
      </c>
    </row>
    <row r="16" spans="1:16" x14ac:dyDescent="0.2">
      <c r="B16" t="s">
        <v>30</v>
      </c>
      <c r="C16">
        <v>1436.54</v>
      </c>
      <c r="D16">
        <v>1000</v>
      </c>
      <c r="E16">
        <v>1258.23</v>
      </c>
      <c r="F16">
        <v>1263.95</v>
      </c>
      <c r="G16">
        <v>1100.6600000000001</v>
      </c>
      <c r="H16">
        <f t="shared" si="11"/>
        <v>43.653999999999996</v>
      </c>
      <c r="I16">
        <f t="shared" si="12"/>
        <v>0</v>
      </c>
      <c r="J16">
        <f t="shared" si="13"/>
        <v>25.823</v>
      </c>
      <c r="K16">
        <f t="shared" si="14"/>
        <v>26.395000000000003</v>
      </c>
      <c r="L16">
        <f t="shared" si="15"/>
        <v>10.066000000000008</v>
      </c>
      <c r="M16">
        <f t="shared" si="16"/>
        <v>-43.653999999999996</v>
      </c>
      <c r="N16">
        <f t="shared" si="17"/>
        <v>-17.830999999999996</v>
      </c>
      <c r="O16">
        <f t="shared" si="18"/>
        <v>-17.258999999999993</v>
      </c>
      <c r="P16">
        <f t="shared" si="19"/>
        <v>-33.587999999999987</v>
      </c>
    </row>
    <row r="17" spans="2:16" x14ac:dyDescent="0.2">
      <c r="B17" t="s">
        <v>31</v>
      </c>
      <c r="C17">
        <v>746.5</v>
      </c>
      <c r="D17">
        <v>746.5</v>
      </c>
      <c r="E17">
        <v>770.71</v>
      </c>
      <c r="F17">
        <v>839.2</v>
      </c>
      <c r="G17">
        <v>689.9</v>
      </c>
      <c r="H17">
        <f>(D17-1000)/1000*100</f>
        <v>-25.35</v>
      </c>
      <c r="I17">
        <f>(D17-1000)/1000*100</f>
        <v>-25.35</v>
      </c>
      <c r="J17">
        <f t="shared" si="13"/>
        <v>-22.928999999999995</v>
      </c>
      <c r="K17">
        <f t="shared" si="14"/>
        <v>-16.079999999999995</v>
      </c>
      <c r="L17">
        <f t="shared" si="15"/>
        <v>-31.010000000000005</v>
      </c>
      <c r="M17">
        <f t="shared" si="16"/>
        <v>0</v>
      </c>
      <c r="N17">
        <f t="shared" si="17"/>
        <v>2.4210000000000065</v>
      </c>
      <c r="O17">
        <f t="shared" si="18"/>
        <v>9.2700000000000067</v>
      </c>
      <c r="P17">
        <f t="shared" si="19"/>
        <v>-5.6600000000000037</v>
      </c>
    </row>
    <row r="18" spans="2:16" x14ac:dyDescent="0.2">
      <c r="B18" t="s">
        <v>32</v>
      </c>
      <c r="C18">
        <v>1034.32</v>
      </c>
      <c r="D18">
        <v>1000</v>
      </c>
      <c r="E18">
        <v>941.72</v>
      </c>
      <c r="F18">
        <v>851.73</v>
      </c>
      <c r="G18">
        <v>917.25</v>
      </c>
      <c r="H18">
        <f t="shared" si="11"/>
        <v>3.4319999999999933</v>
      </c>
      <c r="I18">
        <f t="shared" si="12"/>
        <v>0</v>
      </c>
      <c r="J18">
        <f t="shared" si="13"/>
        <v>-5.8279999999999967</v>
      </c>
      <c r="K18">
        <f t="shared" si="14"/>
        <v>-14.826999999999998</v>
      </c>
      <c r="L18">
        <f t="shared" si="15"/>
        <v>-8.2750000000000004</v>
      </c>
      <c r="M18">
        <f t="shared" si="16"/>
        <v>-3.4319999999999933</v>
      </c>
      <c r="N18">
        <f t="shared" si="17"/>
        <v>-9.2599999999999909</v>
      </c>
      <c r="O18">
        <f t="shared" si="18"/>
        <v>-18.258999999999993</v>
      </c>
      <c r="P18">
        <f t="shared" si="19"/>
        <v>-11.706999999999994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9681-0C13-AA4C-A5FA-DC14F5A103AB}">
  <dimension ref="A1:P21"/>
  <sheetViews>
    <sheetView workbookViewId="0">
      <selection activeCell="C11" sqref="C11:C18"/>
    </sheetView>
  </sheetViews>
  <sheetFormatPr baseColWidth="10" defaultRowHeight="16" x14ac:dyDescent="0.2"/>
  <sheetData>
    <row r="1" spans="1:16" x14ac:dyDescent="0.2">
      <c r="B1" t="s">
        <v>12</v>
      </c>
    </row>
    <row r="2" spans="1:16" x14ac:dyDescent="0.2">
      <c r="B2" t="s">
        <v>0</v>
      </c>
      <c r="C2" t="s">
        <v>6</v>
      </c>
      <c r="D2" t="s">
        <v>2</v>
      </c>
      <c r="E2" t="s">
        <v>3</v>
      </c>
      <c r="F2" t="s">
        <v>4</v>
      </c>
      <c r="G2" t="s">
        <v>1</v>
      </c>
      <c r="H2" t="s">
        <v>6</v>
      </c>
      <c r="I2" t="s">
        <v>2</v>
      </c>
      <c r="J2" t="s">
        <v>3</v>
      </c>
      <c r="K2" t="s">
        <v>4</v>
      </c>
      <c r="L2" t="s">
        <v>1</v>
      </c>
      <c r="M2" t="s">
        <v>2</v>
      </c>
      <c r="N2" t="s">
        <v>3</v>
      </c>
      <c r="O2" t="s">
        <v>4</v>
      </c>
      <c r="P2" t="s">
        <v>1</v>
      </c>
    </row>
    <row r="3" spans="1:16" x14ac:dyDescent="0.2">
      <c r="B3" t="s">
        <v>5</v>
      </c>
      <c r="C3">
        <v>1098</v>
      </c>
      <c r="D3">
        <v>1098</v>
      </c>
      <c r="E3">
        <v>1226.67</v>
      </c>
      <c r="F3">
        <v>1098</v>
      </c>
      <c r="G3">
        <v>1158.0999999999999</v>
      </c>
      <c r="H3">
        <f>(C3-1000)/1000*100</f>
        <v>9.8000000000000007</v>
      </c>
      <c r="I3">
        <f t="shared" ref="I3:L3" si="0">(D3-1000)/1000*100</f>
        <v>9.8000000000000007</v>
      </c>
      <c r="J3">
        <f t="shared" si="0"/>
        <v>22.667000000000005</v>
      </c>
      <c r="K3">
        <f t="shared" si="0"/>
        <v>9.8000000000000007</v>
      </c>
      <c r="L3">
        <f t="shared" si="0"/>
        <v>15.809999999999992</v>
      </c>
      <c r="M3">
        <f>I3-$H3</f>
        <v>0</v>
      </c>
      <c r="N3">
        <f t="shared" ref="N3:P3" si="1">J3-$H3</f>
        <v>12.867000000000004</v>
      </c>
      <c r="O3">
        <f t="shared" si="1"/>
        <v>0</v>
      </c>
      <c r="P3">
        <f t="shared" si="1"/>
        <v>6.0099999999999909</v>
      </c>
    </row>
    <row r="4" spans="1:16" x14ac:dyDescent="0.2">
      <c r="B4" t="s">
        <v>16</v>
      </c>
      <c r="C4">
        <v>605.55999999999995</v>
      </c>
      <c r="D4">
        <v>606.67999999999995</v>
      </c>
      <c r="E4">
        <v>602.79</v>
      </c>
      <c r="F4">
        <v>565.34</v>
      </c>
      <c r="G4">
        <v>539.16</v>
      </c>
      <c r="H4">
        <f t="shared" ref="H4:H18" si="2">(C4-1000)/1000*100</f>
        <v>-39.44400000000001</v>
      </c>
      <c r="I4">
        <f t="shared" ref="I4:I18" si="3">(D4-1000)/1000*100</f>
        <v>-39.332000000000008</v>
      </c>
      <c r="J4">
        <f t="shared" ref="J4:J18" si="4">(E4-1000)/1000*100</f>
        <v>-39.721000000000004</v>
      </c>
      <c r="K4">
        <f t="shared" ref="K4:K18" si="5">(F4-1000)/1000*100</f>
        <v>-43.466000000000001</v>
      </c>
      <c r="L4">
        <f t="shared" ref="L4:L18" si="6">(G4-1000)/1000*100</f>
        <v>-46.084000000000003</v>
      </c>
      <c r="M4">
        <f t="shared" ref="M4:M18" si="7">I4-$H4</f>
        <v>0.11200000000000188</v>
      </c>
      <c r="N4">
        <f t="shared" ref="N4:N18" si="8">J4-$H4</f>
        <v>-0.27699999999999392</v>
      </c>
      <c r="O4">
        <f t="shared" ref="O4:O18" si="9">K4-$H4</f>
        <v>-4.0219999999999914</v>
      </c>
      <c r="P4">
        <f t="shared" ref="P4:P18" si="10">L4-$H4</f>
        <v>-6.6399999999999935</v>
      </c>
    </row>
    <row r="5" spans="1:16" x14ac:dyDescent="0.2">
      <c r="B5" t="s">
        <v>7</v>
      </c>
      <c r="C5">
        <v>734.93</v>
      </c>
      <c r="D5">
        <v>734.93</v>
      </c>
      <c r="E5">
        <v>1082.71</v>
      </c>
      <c r="F5">
        <v>715.93</v>
      </c>
      <c r="G5">
        <v>545.66</v>
      </c>
      <c r="H5">
        <f t="shared" si="2"/>
        <v>-26.507000000000001</v>
      </c>
      <c r="I5">
        <f t="shared" si="3"/>
        <v>-26.507000000000001</v>
      </c>
      <c r="J5">
        <f t="shared" si="4"/>
        <v>8.2710000000000026</v>
      </c>
      <c r="K5">
        <f t="shared" si="5"/>
        <v>-28.407000000000004</v>
      </c>
      <c r="L5">
        <f t="shared" si="6"/>
        <v>-45.434000000000005</v>
      </c>
      <c r="M5">
        <f t="shared" si="7"/>
        <v>0</v>
      </c>
      <c r="N5">
        <f t="shared" si="8"/>
        <v>34.778000000000006</v>
      </c>
      <c r="O5">
        <f t="shared" si="9"/>
        <v>-1.9000000000000021</v>
      </c>
      <c r="P5">
        <f t="shared" si="10"/>
        <v>-18.927000000000003</v>
      </c>
    </row>
    <row r="6" spans="1:16" x14ac:dyDescent="0.2">
      <c r="B6" t="s">
        <v>8</v>
      </c>
      <c r="C6">
        <v>1330.2</v>
      </c>
      <c r="D6">
        <v>1000</v>
      </c>
      <c r="E6">
        <v>1199.26</v>
      </c>
      <c r="F6">
        <v>1456.29</v>
      </c>
      <c r="G6" s="1">
        <v>1886.5</v>
      </c>
      <c r="H6">
        <f t="shared" si="2"/>
        <v>33.020000000000003</v>
      </c>
      <c r="I6">
        <f t="shared" si="3"/>
        <v>0</v>
      </c>
      <c r="J6">
        <f t="shared" si="4"/>
        <v>19.925999999999998</v>
      </c>
      <c r="K6">
        <f t="shared" si="5"/>
        <v>45.628999999999998</v>
      </c>
      <c r="L6">
        <f t="shared" si="6"/>
        <v>88.649999999999991</v>
      </c>
      <c r="M6">
        <f t="shared" si="7"/>
        <v>-33.020000000000003</v>
      </c>
      <c r="N6">
        <f t="shared" si="8"/>
        <v>-13.094000000000005</v>
      </c>
      <c r="O6">
        <f t="shared" si="9"/>
        <v>12.608999999999995</v>
      </c>
      <c r="P6">
        <f t="shared" si="10"/>
        <v>55.629999999999988</v>
      </c>
    </row>
    <row r="7" spans="1:16" x14ac:dyDescent="0.2">
      <c r="B7" t="s">
        <v>9</v>
      </c>
      <c r="C7">
        <v>553.69000000000005</v>
      </c>
      <c r="D7" s="1">
        <v>813.69</v>
      </c>
      <c r="E7">
        <v>664.59</v>
      </c>
      <c r="F7">
        <v>615.73</v>
      </c>
      <c r="G7">
        <v>518.04</v>
      </c>
      <c r="H7">
        <f t="shared" si="2"/>
        <v>-44.630999999999993</v>
      </c>
      <c r="I7">
        <f t="shared" si="3"/>
        <v>-18.630999999999993</v>
      </c>
      <c r="J7">
        <f t="shared" si="4"/>
        <v>-33.540999999999997</v>
      </c>
      <c r="K7">
        <f t="shared" si="5"/>
        <v>-38.427</v>
      </c>
      <c r="L7">
        <f t="shared" si="6"/>
        <v>-48.196000000000005</v>
      </c>
      <c r="M7">
        <f t="shared" si="7"/>
        <v>26</v>
      </c>
      <c r="N7">
        <f t="shared" si="8"/>
        <v>11.089999999999996</v>
      </c>
      <c r="O7">
        <f t="shared" si="9"/>
        <v>6.2039999999999935</v>
      </c>
      <c r="P7">
        <f t="shared" si="10"/>
        <v>-3.5650000000000119</v>
      </c>
    </row>
    <row r="8" spans="1:16" x14ac:dyDescent="0.2">
      <c r="B8" t="s">
        <v>10</v>
      </c>
      <c r="C8">
        <v>3073.15</v>
      </c>
      <c r="D8">
        <v>1257.33</v>
      </c>
      <c r="E8" s="1">
        <v>6291.4</v>
      </c>
      <c r="F8">
        <v>3534.86</v>
      </c>
      <c r="G8" s="1">
        <v>4085.145</v>
      </c>
      <c r="H8">
        <f t="shared" si="2"/>
        <v>207.315</v>
      </c>
      <c r="I8">
        <f t="shared" si="3"/>
        <v>25.732999999999993</v>
      </c>
      <c r="J8">
        <f t="shared" si="4"/>
        <v>529.14</v>
      </c>
      <c r="K8">
        <f t="shared" si="5"/>
        <v>253.48600000000002</v>
      </c>
      <c r="L8">
        <f t="shared" si="6"/>
        <v>308.5145</v>
      </c>
      <c r="M8">
        <f t="shared" si="7"/>
        <v>-181.58199999999999</v>
      </c>
      <c r="N8">
        <f t="shared" si="8"/>
        <v>321.82499999999999</v>
      </c>
      <c r="O8">
        <f t="shared" si="9"/>
        <v>46.171000000000021</v>
      </c>
      <c r="P8">
        <f t="shared" si="10"/>
        <v>101.1995</v>
      </c>
    </row>
    <row r="9" spans="1:16" x14ac:dyDescent="0.2">
      <c r="B9" t="s">
        <v>11</v>
      </c>
      <c r="C9">
        <v>962.08</v>
      </c>
      <c r="D9">
        <v>1000</v>
      </c>
      <c r="E9" s="1">
        <v>1279.83</v>
      </c>
      <c r="F9">
        <v>950.23</v>
      </c>
      <c r="G9">
        <v>826.88</v>
      </c>
      <c r="H9">
        <f t="shared" si="2"/>
        <v>-3.7919999999999963</v>
      </c>
      <c r="I9">
        <f t="shared" si="3"/>
        <v>0</v>
      </c>
      <c r="J9">
        <f t="shared" si="4"/>
        <v>27.98299999999999</v>
      </c>
      <c r="K9">
        <f t="shared" si="5"/>
        <v>-4.9769999999999985</v>
      </c>
      <c r="L9">
        <f t="shared" si="6"/>
        <v>-17.312000000000001</v>
      </c>
      <c r="M9">
        <f t="shared" si="7"/>
        <v>3.7919999999999963</v>
      </c>
      <c r="N9">
        <f t="shared" si="8"/>
        <v>31.774999999999984</v>
      </c>
      <c r="O9">
        <f t="shared" si="9"/>
        <v>-1.1850000000000023</v>
      </c>
      <c r="P9">
        <f t="shared" si="10"/>
        <v>-13.520000000000005</v>
      </c>
    </row>
    <row r="10" spans="1:16" x14ac:dyDescent="0.2">
      <c r="B10" t="s">
        <v>17</v>
      </c>
      <c r="C10">
        <v>687.38</v>
      </c>
      <c r="D10" s="1">
        <v>1470.3</v>
      </c>
      <c r="E10" s="1">
        <v>1790.34</v>
      </c>
      <c r="F10">
        <v>658.31</v>
      </c>
      <c r="G10" s="2">
        <v>428.81</v>
      </c>
      <c r="H10">
        <f t="shared" si="2"/>
        <v>-31.262</v>
      </c>
      <c r="I10">
        <f t="shared" si="3"/>
        <v>47.029999999999994</v>
      </c>
      <c r="J10">
        <f t="shared" si="4"/>
        <v>79.033999999999992</v>
      </c>
      <c r="K10">
        <f t="shared" si="5"/>
        <v>-34.169000000000004</v>
      </c>
      <c r="L10">
        <f t="shared" si="6"/>
        <v>-57.119000000000007</v>
      </c>
      <c r="M10">
        <f t="shared" si="7"/>
        <v>78.292000000000002</v>
      </c>
      <c r="N10">
        <f t="shared" si="8"/>
        <v>110.29599999999999</v>
      </c>
      <c r="O10">
        <f t="shared" si="9"/>
        <v>-2.9070000000000036</v>
      </c>
      <c r="P10">
        <f t="shared" si="10"/>
        <v>-25.857000000000006</v>
      </c>
    </row>
    <row r="11" spans="1:16" x14ac:dyDescent="0.2">
      <c r="B11" t="s">
        <v>25</v>
      </c>
      <c r="C11">
        <v>1561.7</v>
      </c>
      <c r="D11">
        <v>1561.7</v>
      </c>
      <c r="E11" s="1">
        <v>1310.76</v>
      </c>
      <c r="F11">
        <v>1369.3</v>
      </c>
      <c r="G11" s="2">
        <v>1366.45</v>
      </c>
      <c r="H11">
        <f t="shared" si="2"/>
        <v>56.170000000000009</v>
      </c>
      <c r="I11">
        <f t="shared" si="3"/>
        <v>56.170000000000009</v>
      </c>
      <c r="J11">
        <f t="shared" si="4"/>
        <v>31.075999999999997</v>
      </c>
      <c r="K11">
        <f t="shared" si="5"/>
        <v>36.929999999999993</v>
      </c>
      <c r="L11">
        <f t="shared" si="6"/>
        <v>36.645000000000003</v>
      </c>
      <c r="M11">
        <f t="shared" si="7"/>
        <v>0</v>
      </c>
      <c r="N11">
        <f t="shared" si="8"/>
        <v>-25.094000000000012</v>
      </c>
      <c r="O11">
        <f t="shared" si="9"/>
        <v>-19.240000000000016</v>
      </c>
      <c r="P11">
        <f t="shared" si="10"/>
        <v>-19.525000000000006</v>
      </c>
    </row>
    <row r="12" spans="1:16" x14ac:dyDescent="0.2">
      <c r="B12" t="s">
        <v>26</v>
      </c>
      <c r="C12">
        <v>858.28</v>
      </c>
      <c r="D12">
        <v>848.42</v>
      </c>
      <c r="E12" s="1">
        <v>1053.33</v>
      </c>
      <c r="F12">
        <v>958.83</v>
      </c>
      <c r="G12">
        <v>1066.08</v>
      </c>
      <c r="H12">
        <f t="shared" si="2"/>
        <v>-14.172000000000004</v>
      </c>
      <c r="I12">
        <f t="shared" si="3"/>
        <v>-15.158000000000005</v>
      </c>
      <c r="J12">
        <f t="shared" si="4"/>
        <v>5.3329999999999922</v>
      </c>
      <c r="K12">
        <f t="shared" si="5"/>
        <v>-4.1169999999999956</v>
      </c>
      <c r="L12">
        <f t="shared" si="6"/>
        <v>6.6079999999999934</v>
      </c>
      <c r="M12">
        <f t="shared" si="7"/>
        <v>-0.98600000000000065</v>
      </c>
      <c r="N12">
        <f t="shared" si="8"/>
        <v>19.504999999999995</v>
      </c>
      <c r="O12">
        <f t="shared" si="9"/>
        <v>10.055000000000009</v>
      </c>
      <c r="P12">
        <f t="shared" si="10"/>
        <v>20.779999999999998</v>
      </c>
    </row>
    <row r="13" spans="1:16" x14ac:dyDescent="0.2">
      <c r="A13">
        <f>14/16</f>
        <v>0.875</v>
      </c>
      <c r="B13" t="s">
        <v>27</v>
      </c>
      <c r="C13">
        <v>1298.8699999999999</v>
      </c>
      <c r="D13">
        <v>1000</v>
      </c>
      <c r="E13">
        <v>1380.62</v>
      </c>
      <c r="F13">
        <v>1288.8599999999999</v>
      </c>
      <c r="G13">
        <v>1276.4000000000001</v>
      </c>
      <c r="H13">
        <f t="shared" si="2"/>
        <v>29.88699999999999</v>
      </c>
      <c r="I13">
        <f t="shared" si="3"/>
        <v>0</v>
      </c>
      <c r="J13">
        <f t="shared" si="4"/>
        <v>38.061999999999991</v>
      </c>
      <c r="K13">
        <f t="shared" si="5"/>
        <v>28.885999999999989</v>
      </c>
      <c r="L13">
        <f t="shared" si="6"/>
        <v>27.640000000000008</v>
      </c>
      <c r="M13">
        <f t="shared" si="7"/>
        <v>-29.88699999999999</v>
      </c>
      <c r="N13">
        <f t="shared" si="8"/>
        <v>8.1750000000000007</v>
      </c>
      <c r="O13">
        <f t="shared" si="9"/>
        <v>-1.0010000000000012</v>
      </c>
      <c r="P13">
        <f t="shared" si="10"/>
        <v>-2.2469999999999821</v>
      </c>
    </row>
    <row r="14" spans="1:16" x14ac:dyDescent="0.2">
      <c r="A14" t="s">
        <v>20</v>
      </c>
      <c r="B14" t="s">
        <v>28</v>
      </c>
      <c r="C14">
        <v>1237</v>
      </c>
      <c r="D14">
        <v>1237</v>
      </c>
      <c r="E14">
        <v>967.2</v>
      </c>
      <c r="F14">
        <v>1070.46</v>
      </c>
      <c r="G14">
        <v>1161.1300000000001</v>
      </c>
      <c r="H14">
        <f t="shared" si="2"/>
        <v>23.7</v>
      </c>
      <c r="I14">
        <f t="shared" si="3"/>
        <v>23.7</v>
      </c>
      <c r="J14">
        <f t="shared" si="4"/>
        <v>-3.2799999999999954</v>
      </c>
      <c r="K14">
        <f t="shared" si="5"/>
        <v>7.0460000000000038</v>
      </c>
      <c r="L14">
        <f t="shared" si="6"/>
        <v>16.11300000000001</v>
      </c>
      <c r="M14">
        <f t="shared" si="7"/>
        <v>0</v>
      </c>
      <c r="N14">
        <f t="shared" si="8"/>
        <v>-26.979999999999993</v>
      </c>
      <c r="O14">
        <f t="shared" si="9"/>
        <v>-16.653999999999996</v>
      </c>
      <c r="P14">
        <f t="shared" si="10"/>
        <v>-7.5869999999999891</v>
      </c>
    </row>
    <row r="15" spans="1:16" x14ac:dyDescent="0.2">
      <c r="B15" t="s">
        <v>29</v>
      </c>
      <c r="C15">
        <v>1379.3</v>
      </c>
      <c r="D15">
        <v>1450.55</v>
      </c>
      <c r="E15">
        <v>1425.05</v>
      </c>
      <c r="F15">
        <v>1214.72</v>
      </c>
      <c r="G15">
        <v>1207.83</v>
      </c>
      <c r="H15">
        <f t="shared" si="2"/>
        <v>37.93</v>
      </c>
      <c r="I15">
        <f t="shared" si="3"/>
        <v>45.054999999999993</v>
      </c>
      <c r="J15">
        <f t="shared" si="4"/>
        <v>42.504999999999995</v>
      </c>
      <c r="K15">
        <f t="shared" si="5"/>
        <v>21.472000000000001</v>
      </c>
      <c r="L15">
        <f t="shared" si="6"/>
        <v>20.782999999999994</v>
      </c>
      <c r="M15">
        <f t="shared" si="7"/>
        <v>7.1249999999999929</v>
      </c>
      <c r="N15">
        <f t="shared" si="8"/>
        <v>4.5749999999999957</v>
      </c>
      <c r="O15">
        <f t="shared" si="9"/>
        <v>-16.457999999999998</v>
      </c>
      <c r="P15">
        <f t="shared" si="10"/>
        <v>-17.147000000000006</v>
      </c>
    </row>
    <row r="16" spans="1:16" x14ac:dyDescent="0.2">
      <c r="B16" t="s">
        <v>30</v>
      </c>
      <c r="C16">
        <v>1436.54</v>
      </c>
      <c r="D16">
        <v>1000</v>
      </c>
      <c r="E16">
        <v>1258.23</v>
      </c>
      <c r="F16">
        <v>1263.95</v>
      </c>
      <c r="G16">
        <v>1100.6600000000001</v>
      </c>
      <c r="H16">
        <f t="shared" si="2"/>
        <v>43.653999999999996</v>
      </c>
      <c r="I16">
        <f t="shared" si="3"/>
        <v>0</v>
      </c>
      <c r="J16">
        <f t="shared" si="4"/>
        <v>25.823</v>
      </c>
      <c r="K16">
        <f t="shared" si="5"/>
        <v>26.395000000000003</v>
      </c>
      <c r="L16">
        <f t="shared" si="6"/>
        <v>10.066000000000008</v>
      </c>
      <c r="M16">
        <f t="shared" si="7"/>
        <v>-43.653999999999996</v>
      </c>
      <c r="N16">
        <f t="shared" si="8"/>
        <v>-17.830999999999996</v>
      </c>
      <c r="O16">
        <f t="shared" si="9"/>
        <v>-17.258999999999993</v>
      </c>
      <c r="P16">
        <f t="shared" si="10"/>
        <v>-33.587999999999987</v>
      </c>
    </row>
    <row r="17" spans="2:16" x14ac:dyDescent="0.2">
      <c r="B17" t="s">
        <v>31</v>
      </c>
      <c r="C17">
        <v>746.5</v>
      </c>
      <c r="D17">
        <v>746.5</v>
      </c>
      <c r="E17">
        <v>770.71</v>
      </c>
      <c r="F17">
        <v>839.2</v>
      </c>
      <c r="G17">
        <v>689.9</v>
      </c>
      <c r="H17">
        <f>(D17-1000)/1000*100</f>
        <v>-25.35</v>
      </c>
      <c r="I17">
        <f>(D17-1000)/1000*100</f>
        <v>-25.35</v>
      </c>
      <c r="J17">
        <f t="shared" si="4"/>
        <v>-22.928999999999995</v>
      </c>
      <c r="K17">
        <f t="shared" si="5"/>
        <v>-16.079999999999995</v>
      </c>
      <c r="L17">
        <f t="shared" si="6"/>
        <v>-31.010000000000005</v>
      </c>
      <c r="M17">
        <f t="shared" si="7"/>
        <v>0</v>
      </c>
      <c r="N17">
        <f t="shared" si="8"/>
        <v>2.4210000000000065</v>
      </c>
      <c r="O17">
        <f t="shared" si="9"/>
        <v>9.2700000000000067</v>
      </c>
      <c r="P17">
        <f t="shared" si="10"/>
        <v>-5.6600000000000037</v>
      </c>
    </row>
    <row r="18" spans="2:16" x14ac:dyDescent="0.2">
      <c r="B18" t="s">
        <v>32</v>
      </c>
      <c r="C18">
        <v>1034.32</v>
      </c>
      <c r="D18">
        <v>1000</v>
      </c>
      <c r="E18">
        <v>941.72</v>
      </c>
      <c r="F18">
        <v>851.73</v>
      </c>
      <c r="G18">
        <v>917.25</v>
      </c>
      <c r="H18">
        <f t="shared" si="2"/>
        <v>3.4319999999999933</v>
      </c>
      <c r="I18">
        <f t="shared" si="3"/>
        <v>0</v>
      </c>
      <c r="J18">
        <f t="shared" si="4"/>
        <v>-5.8279999999999967</v>
      </c>
      <c r="K18">
        <f t="shared" si="5"/>
        <v>-14.826999999999998</v>
      </c>
      <c r="L18">
        <f t="shared" si="6"/>
        <v>-8.2750000000000004</v>
      </c>
      <c r="M18">
        <f t="shared" si="7"/>
        <v>-3.4319999999999933</v>
      </c>
      <c r="N18">
        <f t="shared" si="8"/>
        <v>-9.2599999999999909</v>
      </c>
      <c r="O18">
        <f t="shared" si="9"/>
        <v>-18.258999999999993</v>
      </c>
      <c r="P18">
        <f t="shared" si="10"/>
        <v>-11.706999999999994</v>
      </c>
    </row>
    <row r="19" spans="2:16" x14ac:dyDescent="0.2">
      <c r="F19" s="1"/>
    </row>
    <row r="21" spans="2:16" x14ac:dyDescent="0.2">
      <c r="F21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C461D-7357-B74D-B754-42BAF95E215B}">
  <dimension ref="B3:J33"/>
  <sheetViews>
    <sheetView workbookViewId="0">
      <selection activeCell="I3" sqref="I3:J19"/>
    </sheetView>
  </sheetViews>
  <sheetFormatPr baseColWidth="10" defaultRowHeight="16" x14ac:dyDescent="0.2"/>
  <sheetData>
    <row r="3" spans="2:10" x14ac:dyDescent="0.2">
      <c r="B3" t="s">
        <v>0</v>
      </c>
      <c r="C3" t="s">
        <v>6</v>
      </c>
      <c r="D3" t="s">
        <v>15</v>
      </c>
      <c r="E3" t="s">
        <v>14</v>
      </c>
      <c r="F3" t="s">
        <v>6</v>
      </c>
      <c r="G3" t="s">
        <v>15</v>
      </c>
      <c r="H3" t="s">
        <v>14</v>
      </c>
      <c r="I3" t="s">
        <v>15</v>
      </c>
      <c r="J3" t="s">
        <v>14</v>
      </c>
    </row>
    <row r="4" spans="2:10" x14ac:dyDescent="0.2">
      <c r="B4" t="s">
        <v>5</v>
      </c>
      <c r="C4">
        <v>1098</v>
      </c>
      <c r="D4">
        <v>1101.7</v>
      </c>
      <c r="E4">
        <v>1321.03</v>
      </c>
      <c r="F4">
        <f>(C4-1000)/1000*100</f>
        <v>9.8000000000000007</v>
      </c>
      <c r="G4">
        <f t="shared" ref="G4:H4" si="0">(D4-1000)/1000*100</f>
        <v>10.170000000000003</v>
      </c>
      <c r="H4">
        <f t="shared" si="0"/>
        <v>32.103000000000002</v>
      </c>
      <c r="I4">
        <f>G4-$F4</f>
        <v>0.37000000000000277</v>
      </c>
      <c r="J4">
        <f>H4-$F4</f>
        <v>22.303000000000001</v>
      </c>
    </row>
    <row r="5" spans="2:10" x14ac:dyDescent="0.2">
      <c r="B5" t="s">
        <v>16</v>
      </c>
      <c r="C5">
        <v>605.55999999999995</v>
      </c>
      <c r="D5">
        <v>650.24</v>
      </c>
      <c r="E5">
        <v>547.6</v>
      </c>
      <c r="F5">
        <f t="shared" ref="F5:F11" si="1">(C5-1000)/1000*100</f>
        <v>-39.44400000000001</v>
      </c>
      <c r="G5">
        <f t="shared" ref="G5:G11" si="2">(D5-1000)/1000*100</f>
        <v>-34.975999999999999</v>
      </c>
      <c r="H5">
        <f t="shared" ref="H5:H11" si="3">(E5-1000)/1000*100</f>
        <v>-45.239999999999995</v>
      </c>
      <c r="I5">
        <f t="shared" ref="I5:I11" si="4">G5-$F5</f>
        <v>4.4680000000000106</v>
      </c>
      <c r="J5">
        <f t="shared" ref="J5:J11" si="5">H5-$F5</f>
        <v>-5.7959999999999852</v>
      </c>
    </row>
    <row r="6" spans="2:10" x14ac:dyDescent="0.2">
      <c r="B6" t="s">
        <v>10</v>
      </c>
      <c r="C6">
        <v>3073.15</v>
      </c>
      <c r="D6" s="1">
        <v>5765.68</v>
      </c>
      <c r="E6">
        <v>1438.03</v>
      </c>
      <c r="F6">
        <f t="shared" si="1"/>
        <v>207.315</v>
      </c>
      <c r="G6">
        <f t="shared" si="2"/>
        <v>476.56800000000004</v>
      </c>
      <c r="H6">
        <f t="shared" si="3"/>
        <v>43.802999999999997</v>
      </c>
      <c r="I6">
        <f t="shared" si="4"/>
        <v>269.25300000000004</v>
      </c>
      <c r="J6">
        <f t="shared" si="5"/>
        <v>-163.512</v>
      </c>
    </row>
    <row r="7" spans="2:10" x14ac:dyDescent="0.2">
      <c r="B7" t="s">
        <v>11</v>
      </c>
      <c r="C7">
        <v>962.08</v>
      </c>
      <c r="D7">
        <v>999.26</v>
      </c>
      <c r="E7">
        <v>999.26</v>
      </c>
      <c r="F7">
        <f t="shared" si="1"/>
        <v>-3.7919999999999963</v>
      </c>
      <c r="G7">
        <f t="shared" si="2"/>
        <v>-7.4000000000000912E-2</v>
      </c>
      <c r="H7">
        <f t="shared" si="3"/>
        <v>-7.4000000000000912E-2</v>
      </c>
      <c r="I7">
        <f t="shared" si="4"/>
        <v>3.7179999999999955</v>
      </c>
      <c r="J7">
        <f t="shared" si="5"/>
        <v>3.7179999999999955</v>
      </c>
    </row>
    <row r="8" spans="2:10" x14ac:dyDescent="0.2">
      <c r="B8" t="s">
        <v>7</v>
      </c>
      <c r="C8">
        <v>734.93</v>
      </c>
      <c r="D8">
        <v>557.49</v>
      </c>
      <c r="E8" s="1">
        <v>1012.34</v>
      </c>
      <c r="F8">
        <f t="shared" si="1"/>
        <v>-26.507000000000001</v>
      </c>
      <c r="G8">
        <f t="shared" si="2"/>
        <v>-44.251000000000005</v>
      </c>
      <c r="H8">
        <f t="shared" si="3"/>
        <v>1.2340000000000031</v>
      </c>
      <c r="I8">
        <f t="shared" si="4"/>
        <v>-17.744000000000003</v>
      </c>
      <c r="J8">
        <f t="shared" si="5"/>
        <v>27.741000000000003</v>
      </c>
    </row>
    <row r="9" spans="2:10" x14ac:dyDescent="0.2">
      <c r="B9" t="s">
        <v>9</v>
      </c>
      <c r="C9">
        <v>553.69000000000005</v>
      </c>
      <c r="D9">
        <v>634.6</v>
      </c>
      <c r="E9">
        <v>902.87</v>
      </c>
      <c r="F9">
        <f t="shared" si="1"/>
        <v>-44.630999999999993</v>
      </c>
      <c r="G9">
        <f t="shared" si="2"/>
        <v>-36.54</v>
      </c>
      <c r="H9">
        <f t="shared" si="3"/>
        <v>-9.7129999999999992</v>
      </c>
      <c r="I9">
        <f t="shared" si="4"/>
        <v>8.090999999999994</v>
      </c>
      <c r="J9">
        <f t="shared" si="5"/>
        <v>34.917999999999992</v>
      </c>
    </row>
    <row r="10" spans="2:10" x14ac:dyDescent="0.2">
      <c r="B10" t="s">
        <v>17</v>
      </c>
      <c r="C10">
        <v>687.38</v>
      </c>
      <c r="D10" s="1">
        <v>1470.28</v>
      </c>
      <c r="E10">
        <v>1277.04</v>
      </c>
      <c r="F10">
        <f t="shared" si="1"/>
        <v>-31.262</v>
      </c>
      <c r="G10">
        <f t="shared" si="2"/>
        <v>47.027999999999999</v>
      </c>
      <c r="H10">
        <f t="shared" si="3"/>
        <v>27.703999999999994</v>
      </c>
      <c r="I10">
        <f t="shared" si="4"/>
        <v>78.289999999999992</v>
      </c>
      <c r="J10">
        <f t="shared" si="5"/>
        <v>58.965999999999994</v>
      </c>
    </row>
    <row r="11" spans="2:10" x14ac:dyDescent="0.2">
      <c r="B11" t="s">
        <v>8</v>
      </c>
      <c r="C11">
        <v>1330.2</v>
      </c>
      <c r="D11">
        <v>1868.24</v>
      </c>
      <c r="E11" s="1">
        <v>1868.24</v>
      </c>
      <c r="F11">
        <f t="shared" si="1"/>
        <v>33.020000000000003</v>
      </c>
      <c r="G11">
        <f t="shared" si="2"/>
        <v>86.823999999999998</v>
      </c>
      <c r="H11">
        <f t="shared" si="3"/>
        <v>86.823999999999998</v>
      </c>
      <c r="I11">
        <f t="shared" si="4"/>
        <v>53.803999999999995</v>
      </c>
      <c r="J11">
        <f t="shared" si="5"/>
        <v>53.803999999999995</v>
      </c>
    </row>
    <row r="12" spans="2:10" x14ac:dyDescent="0.2">
      <c r="B12" t="s">
        <v>25</v>
      </c>
      <c r="C12">
        <v>1561.7</v>
      </c>
      <c r="D12">
        <v>1428.49</v>
      </c>
      <c r="E12">
        <v>1182.4749999999999</v>
      </c>
      <c r="F12">
        <f t="shared" ref="F12:F19" si="6">(C12-1000)/1000*100</f>
        <v>56.170000000000009</v>
      </c>
      <c r="G12">
        <f t="shared" ref="G12:G19" si="7">(D12-1000)/1000*100</f>
        <v>42.848999999999997</v>
      </c>
      <c r="H12">
        <f t="shared" ref="H12:H19" si="8">(E12-1000)/1000*100</f>
        <v>18.247499999999992</v>
      </c>
      <c r="I12">
        <f t="shared" ref="I12:I19" si="9">G12-$F12</f>
        <v>-13.321000000000012</v>
      </c>
      <c r="J12">
        <f t="shared" ref="J12:J19" si="10">H12-$F12</f>
        <v>-37.922500000000014</v>
      </c>
    </row>
    <row r="13" spans="2:10" x14ac:dyDescent="0.2">
      <c r="B13" t="s">
        <v>26</v>
      </c>
      <c r="C13">
        <v>858.28</v>
      </c>
      <c r="D13">
        <v>911.15</v>
      </c>
      <c r="E13">
        <v>1048.02</v>
      </c>
      <c r="F13">
        <f t="shared" si="6"/>
        <v>-14.172000000000004</v>
      </c>
      <c r="G13">
        <f t="shared" si="7"/>
        <v>-8.8850000000000033</v>
      </c>
      <c r="H13">
        <f t="shared" si="8"/>
        <v>4.8019999999999978</v>
      </c>
      <c r="I13">
        <f t="shared" si="9"/>
        <v>5.2870000000000008</v>
      </c>
      <c r="J13">
        <f t="shared" si="10"/>
        <v>18.974000000000004</v>
      </c>
    </row>
    <row r="14" spans="2:10" x14ac:dyDescent="0.2">
      <c r="B14" t="s">
        <v>27</v>
      </c>
      <c r="C14">
        <v>1298.8699999999999</v>
      </c>
      <c r="D14">
        <v>1364.54</v>
      </c>
      <c r="E14">
        <v>1364.54</v>
      </c>
      <c r="F14">
        <f t="shared" si="6"/>
        <v>29.88699999999999</v>
      </c>
      <c r="G14">
        <f t="shared" si="7"/>
        <v>36.454000000000001</v>
      </c>
      <c r="H14">
        <f t="shared" si="8"/>
        <v>36.454000000000001</v>
      </c>
      <c r="I14">
        <f t="shared" si="9"/>
        <v>6.5670000000000108</v>
      </c>
      <c r="J14">
        <f t="shared" si="10"/>
        <v>6.5670000000000108</v>
      </c>
    </row>
    <row r="15" spans="2:10" x14ac:dyDescent="0.2">
      <c r="B15" t="s">
        <v>28</v>
      </c>
      <c r="C15">
        <v>1237</v>
      </c>
      <c r="D15">
        <v>1088.5</v>
      </c>
      <c r="E15">
        <v>968</v>
      </c>
      <c r="F15">
        <f t="shared" si="6"/>
        <v>23.7</v>
      </c>
      <c r="G15">
        <f t="shared" si="7"/>
        <v>8.85</v>
      </c>
      <c r="H15">
        <f t="shared" si="8"/>
        <v>-3.2</v>
      </c>
      <c r="I15">
        <f t="shared" si="9"/>
        <v>-14.85</v>
      </c>
      <c r="J15">
        <f t="shared" si="10"/>
        <v>-26.9</v>
      </c>
    </row>
    <row r="16" spans="2:10" x14ac:dyDescent="0.2">
      <c r="B16" t="s">
        <v>29</v>
      </c>
      <c r="C16">
        <v>1379.3</v>
      </c>
      <c r="D16">
        <v>1347.23</v>
      </c>
      <c r="E16">
        <v>1201.0999999999999</v>
      </c>
      <c r="F16">
        <f t="shared" si="6"/>
        <v>37.93</v>
      </c>
      <c r="G16">
        <f t="shared" si="7"/>
        <v>34.723000000000006</v>
      </c>
      <c r="H16">
        <f t="shared" si="8"/>
        <v>20.109999999999992</v>
      </c>
      <c r="I16">
        <f t="shared" si="9"/>
        <v>-3.2069999999999936</v>
      </c>
      <c r="J16">
        <f t="shared" si="10"/>
        <v>-17.820000000000007</v>
      </c>
    </row>
    <row r="17" spans="2:10" x14ac:dyDescent="0.2">
      <c r="B17" t="s">
        <v>30</v>
      </c>
      <c r="C17">
        <v>1436.54</v>
      </c>
      <c r="D17">
        <v>1089.2</v>
      </c>
      <c r="E17">
        <v>1089.2</v>
      </c>
      <c r="F17">
        <f t="shared" si="6"/>
        <v>43.653999999999996</v>
      </c>
      <c r="G17">
        <f t="shared" si="7"/>
        <v>8.9200000000000035</v>
      </c>
      <c r="H17">
        <f t="shared" si="8"/>
        <v>8.9200000000000035</v>
      </c>
      <c r="I17">
        <f t="shared" si="9"/>
        <v>-34.733999999999995</v>
      </c>
      <c r="J17">
        <f t="shared" si="10"/>
        <v>-34.733999999999995</v>
      </c>
    </row>
    <row r="18" spans="2:10" x14ac:dyDescent="0.2">
      <c r="B18" t="s">
        <v>31</v>
      </c>
      <c r="C18">
        <v>746.5</v>
      </c>
      <c r="D18">
        <v>735.5</v>
      </c>
      <c r="E18">
        <v>894.6</v>
      </c>
      <c r="F18">
        <f t="shared" si="6"/>
        <v>-25.35</v>
      </c>
      <c r="G18">
        <f t="shared" si="7"/>
        <v>-26.450000000000003</v>
      </c>
      <c r="H18">
        <f t="shared" si="8"/>
        <v>-10.539999999999997</v>
      </c>
      <c r="I18">
        <f t="shared" si="9"/>
        <v>-1.1000000000000014</v>
      </c>
      <c r="J18">
        <f t="shared" si="10"/>
        <v>14.810000000000004</v>
      </c>
    </row>
    <row r="19" spans="2:10" x14ac:dyDescent="0.2">
      <c r="B19" t="s">
        <v>32</v>
      </c>
      <c r="C19">
        <v>1034.32</v>
      </c>
      <c r="D19">
        <v>868.72</v>
      </c>
      <c r="E19">
        <v>868.72</v>
      </c>
      <c r="F19">
        <f t="shared" si="6"/>
        <v>3.4319999999999933</v>
      </c>
      <c r="G19">
        <f t="shared" si="7"/>
        <v>-13.127999999999998</v>
      </c>
      <c r="H19">
        <f t="shared" si="8"/>
        <v>-13.127999999999998</v>
      </c>
      <c r="I19">
        <f t="shared" si="9"/>
        <v>-16.559999999999992</v>
      </c>
      <c r="J19">
        <f t="shared" si="10"/>
        <v>-16.559999999999992</v>
      </c>
    </row>
    <row r="24" spans="2:10" x14ac:dyDescent="0.2">
      <c r="B24" t="s">
        <v>18</v>
      </c>
      <c r="E24">
        <f>10/16*100</f>
        <v>62.5</v>
      </c>
    </row>
    <row r="25" spans="2:10" x14ac:dyDescent="0.2">
      <c r="B25" t="s">
        <v>19</v>
      </c>
      <c r="E25">
        <f>9/16*100</f>
        <v>56.25</v>
      </c>
    </row>
    <row r="26" spans="2:10" x14ac:dyDescent="0.2">
      <c r="D26">
        <v>1098</v>
      </c>
      <c r="E26">
        <v>1321.03</v>
      </c>
    </row>
    <row r="27" spans="2:10" x14ac:dyDescent="0.2">
      <c r="D27">
        <v>605.55999999999995</v>
      </c>
      <c r="E27">
        <v>547.6</v>
      </c>
    </row>
    <row r="28" spans="2:10" x14ac:dyDescent="0.2">
      <c r="D28">
        <v>3073.15</v>
      </c>
      <c r="E28">
        <v>1438.03</v>
      </c>
    </row>
    <row r="29" spans="2:10" x14ac:dyDescent="0.2">
      <c r="C29">
        <f>1000-C10</f>
        <v>312.62</v>
      </c>
      <c r="D29">
        <v>962.08</v>
      </c>
      <c r="E29">
        <v>999.26</v>
      </c>
    </row>
    <row r="30" spans="2:10" x14ac:dyDescent="0.2">
      <c r="D30">
        <v>734.93</v>
      </c>
      <c r="E30" s="1">
        <v>1012.34</v>
      </c>
    </row>
    <row r="31" spans="2:10" x14ac:dyDescent="0.2">
      <c r="D31">
        <v>553.69000000000005</v>
      </c>
      <c r="E31">
        <v>902.87</v>
      </c>
    </row>
    <row r="32" spans="2:10" x14ac:dyDescent="0.2">
      <c r="D32">
        <v>687.38</v>
      </c>
      <c r="E32">
        <v>1277.04</v>
      </c>
    </row>
    <row r="33" spans="4:5" x14ac:dyDescent="0.2">
      <c r="D33">
        <v>1330.2</v>
      </c>
      <c r="E33" s="1">
        <v>1868.24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7616-7C6F-424F-B66C-ACF31ECD38F4}">
  <dimension ref="A3:G33"/>
  <sheetViews>
    <sheetView workbookViewId="0">
      <selection activeCell="H8" sqref="H8"/>
    </sheetView>
  </sheetViews>
  <sheetFormatPr baseColWidth="10" defaultRowHeight="16" x14ac:dyDescent="0.2"/>
  <sheetData>
    <row r="3" spans="1:7" x14ac:dyDescent="0.2">
      <c r="A3" t="s">
        <v>22</v>
      </c>
      <c r="B3" t="s">
        <v>0</v>
      </c>
      <c r="C3" t="s">
        <v>22</v>
      </c>
    </row>
    <row r="4" spans="1:7" x14ac:dyDescent="0.2">
      <c r="B4" t="s">
        <v>5</v>
      </c>
      <c r="C4">
        <v>0.03</v>
      </c>
    </row>
    <row r="5" spans="1:7" x14ac:dyDescent="0.2">
      <c r="B5" t="s">
        <v>16</v>
      </c>
      <c r="C5">
        <v>0.21</v>
      </c>
    </row>
    <row r="6" spans="1:7" x14ac:dyDescent="0.2">
      <c r="B6" t="s">
        <v>10</v>
      </c>
      <c r="C6">
        <v>-5.1999999999999998E-2</v>
      </c>
    </row>
    <row r="7" spans="1:7" x14ac:dyDescent="0.2">
      <c r="B7" t="s">
        <v>11</v>
      </c>
      <c r="C7">
        <v>5.2999999999999999E-2</v>
      </c>
    </row>
    <row r="8" spans="1:7" x14ac:dyDescent="0.2">
      <c r="B8" t="s">
        <v>7</v>
      </c>
      <c r="C8">
        <v>2E-3</v>
      </c>
    </row>
    <row r="9" spans="1:7" x14ac:dyDescent="0.2">
      <c r="B9" t="s">
        <v>9</v>
      </c>
      <c r="C9">
        <v>8.3099999999999993E-2</v>
      </c>
    </row>
    <row r="10" spans="1:7" x14ac:dyDescent="0.2">
      <c r="B10" t="s">
        <v>17</v>
      </c>
      <c r="C10">
        <v>0.115</v>
      </c>
    </row>
    <row r="11" spans="1:7" x14ac:dyDescent="0.2">
      <c r="B11" t="s">
        <v>8</v>
      </c>
      <c r="C11">
        <v>0.3</v>
      </c>
    </row>
    <row r="13" spans="1:7" x14ac:dyDescent="0.2">
      <c r="A13" t="s">
        <v>23</v>
      </c>
      <c r="B13" s="4" t="s">
        <v>0</v>
      </c>
      <c r="C13" t="s">
        <v>6</v>
      </c>
      <c r="D13" t="s">
        <v>24</v>
      </c>
      <c r="E13" t="s">
        <v>6</v>
      </c>
      <c r="F13" t="s">
        <v>24</v>
      </c>
      <c r="G13" t="s">
        <v>24</v>
      </c>
    </row>
    <row r="14" spans="1:7" x14ac:dyDescent="0.2">
      <c r="B14" s="4" t="s">
        <v>5</v>
      </c>
      <c r="C14">
        <v>2733.16</v>
      </c>
      <c r="D14">
        <v>1935.14</v>
      </c>
      <c r="E14">
        <f>(C14-1000)/1000*100</f>
        <v>173.31599999999997</v>
      </c>
      <c r="F14">
        <f>(D14-1000)/1000*100</f>
        <v>93.51400000000001</v>
      </c>
      <c r="G14">
        <f>F14-E14</f>
        <v>-79.801999999999964</v>
      </c>
    </row>
    <row r="15" spans="1:7" x14ac:dyDescent="0.2">
      <c r="B15" s="4" t="s">
        <v>16</v>
      </c>
      <c r="C15">
        <v>2376.8000000000002</v>
      </c>
      <c r="D15">
        <v>1471.51</v>
      </c>
      <c r="E15">
        <f t="shared" ref="E15:E21" si="0">(C15-1000)/1000*100</f>
        <v>137.68000000000004</v>
      </c>
      <c r="F15">
        <f t="shared" ref="F15:F21" si="1">(D15-1000)/1000*100</f>
        <v>47.150999999999996</v>
      </c>
      <c r="G15">
        <f t="shared" ref="G15:G21" si="2">F15-E15</f>
        <v>-90.529000000000039</v>
      </c>
    </row>
    <row r="16" spans="1:7" x14ac:dyDescent="0.2">
      <c r="B16" s="4" t="s">
        <v>10</v>
      </c>
      <c r="C16">
        <v>1602.07</v>
      </c>
      <c r="D16">
        <v>860.9</v>
      </c>
      <c r="E16">
        <f t="shared" si="0"/>
        <v>60.206999999999987</v>
      </c>
      <c r="F16">
        <f t="shared" si="1"/>
        <v>-13.910000000000004</v>
      </c>
      <c r="G16">
        <f t="shared" si="2"/>
        <v>-74.11699999999999</v>
      </c>
    </row>
    <row r="17" spans="2:7" x14ac:dyDescent="0.2">
      <c r="B17" s="4" t="s">
        <v>11</v>
      </c>
      <c r="C17">
        <v>1110.58</v>
      </c>
      <c r="D17">
        <v>1006.45</v>
      </c>
      <c r="E17">
        <f t="shared" si="0"/>
        <v>11.057999999999993</v>
      </c>
      <c r="F17">
        <f t="shared" si="1"/>
        <v>0.64500000000000446</v>
      </c>
      <c r="G17">
        <f t="shared" si="2"/>
        <v>-10.412999999999988</v>
      </c>
    </row>
    <row r="18" spans="2:7" x14ac:dyDescent="0.2">
      <c r="B18" s="4" t="s">
        <v>7</v>
      </c>
      <c r="C18">
        <v>3388.76</v>
      </c>
      <c r="D18">
        <v>1233.3399999999999</v>
      </c>
      <c r="E18">
        <f t="shared" si="0"/>
        <v>238.87600000000003</v>
      </c>
      <c r="F18">
        <f t="shared" si="1"/>
        <v>23.333999999999993</v>
      </c>
      <c r="G18">
        <f t="shared" si="2"/>
        <v>-215.54200000000003</v>
      </c>
    </row>
    <row r="19" spans="2:7" x14ac:dyDescent="0.2">
      <c r="B19" s="4" t="s">
        <v>9</v>
      </c>
      <c r="C19">
        <v>533.70000000000005</v>
      </c>
      <c r="D19">
        <v>1409.45</v>
      </c>
      <c r="E19">
        <f t="shared" si="0"/>
        <v>-46.629999999999995</v>
      </c>
      <c r="F19">
        <f t="shared" si="1"/>
        <v>40.945</v>
      </c>
      <c r="G19">
        <f t="shared" si="2"/>
        <v>87.574999999999989</v>
      </c>
    </row>
    <row r="20" spans="2:7" x14ac:dyDescent="0.2">
      <c r="B20" s="4" t="s">
        <v>17</v>
      </c>
      <c r="C20">
        <v>1345.6</v>
      </c>
      <c r="D20">
        <v>1636.3</v>
      </c>
      <c r="E20">
        <f t="shared" si="0"/>
        <v>34.559999999999988</v>
      </c>
      <c r="F20">
        <f t="shared" si="1"/>
        <v>63.629999999999995</v>
      </c>
      <c r="G20">
        <f t="shared" si="2"/>
        <v>29.070000000000007</v>
      </c>
    </row>
    <row r="21" spans="2:7" x14ac:dyDescent="0.2">
      <c r="B21" s="4" t="s">
        <v>8</v>
      </c>
      <c r="C21">
        <v>1828.72</v>
      </c>
      <c r="D21">
        <v>1700.13</v>
      </c>
      <c r="E21">
        <f t="shared" si="0"/>
        <v>82.872</v>
      </c>
      <c r="F21">
        <f t="shared" si="1"/>
        <v>70.013000000000019</v>
      </c>
      <c r="G21">
        <f t="shared" si="2"/>
        <v>-12.85899999999998</v>
      </c>
    </row>
    <row r="26" spans="2:7" x14ac:dyDescent="0.2">
      <c r="C26">
        <v>2733.16</v>
      </c>
      <c r="D26">
        <v>1935.14</v>
      </c>
    </row>
    <row r="27" spans="2:7" x14ac:dyDescent="0.2">
      <c r="C27">
        <v>2376.8000000000002</v>
      </c>
      <c r="D27">
        <v>1471.51</v>
      </c>
    </row>
    <row r="28" spans="2:7" x14ac:dyDescent="0.2">
      <c r="C28">
        <v>1602.07</v>
      </c>
      <c r="D28">
        <v>860.9</v>
      </c>
    </row>
    <row r="29" spans="2:7" x14ac:dyDescent="0.2">
      <c r="C29">
        <v>1110.58</v>
      </c>
      <c r="D29">
        <v>1006.45</v>
      </c>
    </row>
    <row r="30" spans="2:7" x14ac:dyDescent="0.2">
      <c r="C30">
        <v>3388.76</v>
      </c>
      <c r="D30">
        <v>1233.3399999999999</v>
      </c>
    </row>
    <row r="31" spans="2:7" x14ac:dyDescent="0.2">
      <c r="C31">
        <v>533.70000000000005</v>
      </c>
      <c r="D31">
        <v>1409.45</v>
      </c>
    </row>
    <row r="32" spans="2:7" x14ac:dyDescent="0.2">
      <c r="C32">
        <v>1345.6</v>
      </c>
      <c r="D32">
        <v>1636.3</v>
      </c>
    </row>
    <row r="33" spans="3:4" x14ac:dyDescent="0.2">
      <c r="C33">
        <v>1828.72</v>
      </c>
      <c r="D33">
        <v>1700.13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8EBE-C91F-8249-A93C-015FFF3808D3}">
  <dimension ref="A3:H19"/>
  <sheetViews>
    <sheetView tabSelected="1" workbookViewId="0">
      <selection activeCell="L15" sqref="L15"/>
    </sheetView>
  </sheetViews>
  <sheetFormatPr baseColWidth="10" defaultRowHeight="16" x14ac:dyDescent="0.2"/>
  <cols>
    <col min="2" max="2" width="24.6640625" customWidth="1"/>
    <col min="4" max="4" width="14.6640625" customWidth="1"/>
    <col min="5" max="5" width="14" customWidth="1"/>
    <col min="6" max="6" width="15" customWidth="1"/>
    <col min="7" max="7" width="19.6640625" customWidth="1"/>
  </cols>
  <sheetData>
    <row r="3" spans="1:8" x14ac:dyDescent="0.2">
      <c r="A3" t="s">
        <v>33</v>
      </c>
      <c r="B3" t="s">
        <v>21</v>
      </c>
      <c r="C3" t="s">
        <v>2</v>
      </c>
      <c r="D3" t="s">
        <v>3</v>
      </c>
      <c r="E3" t="s">
        <v>4</v>
      </c>
      <c r="F3" t="s">
        <v>1</v>
      </c>
      <c r="G3" t="s">
        <v>34</v>
      </c>
      <c r="H3" t="s">
        <v>35</v>
      </c>
    </row>
    <row r="4" spans="1:8" x14ac:dyDescent="0.2">
      <c r="A4" t="s">
        <v>5</v>
      </c>
      <c r="B4">
        <v>-10.859000000000004</v>
      </c>
      <c r="C4">
        <v>0</v>
      </c>
      <c r="D4">
        <v>12.867000000000004</v>
      </c>
      <c r="E4">
        <v>0</v>
      </c>
      <c r="F4">
        <v>6.0099999999999909</v>
      </c>
      <c r="G4">
        <v>0.37000000000000277</v>
      </c>
      <c r="H4">
        <v>22.303000000000001</v>
      </c>
    </row>
    <row r="5" spans="1:8" x14ac:dyDescent="0.2">
      <c r="A5" t="s">
        <v>16</v>
      </c>
      <c r="B5">
        <v>55.952999999999982</v>
      </c>
      <c r="C5">
        <v>0.11200000000000188</v>
      </c>
      <c r="D5">
        <v>-0.27699999999999392</v>
      </c>
      <c r="E5">
        <v>-4.0219999999999914</v>
      </c>
      <c r="F5" s="1">
        <v>-6.6399999999999935</v>
      </c>
      <c r="G5" s="1">
        <v>4.4680000000000106</v>
      </c>
      <c r="H5">
        <v>-5.7959999999999852</v>
      </c>
    </row>
    <row r="6" spans="1:8" x14ac:dyDescent="0.2">
      <c r="A6" t="s">
        <v>10</v>
      </c>
      <c r="B6">
        <v>-156.488</v>
      </c>
      <c r="C6">
        <v>0</v>
      </c>
      <c r="D6">
        <v>34.778000000000006</v>
      </c>
      <c r="E6">
        <v>-1.9000000000000021</v>
      </c>
      <c r="F6">
        <v>-18.927000000000003</v>
      </c>
      <c r="G6">
        <v>269.25300000000004</v>
      </c>
      <c r="H6">
        <v>-163.512</v>
      </c>
    </row>
    <row r="7" spans="1:8" x14ac:dyDescent="0.2">
      <c r="A7" t="s">
        <v>11</v>
      </c>
      <c r="B7">
        <v>11.673999999999989</v>
      </c>
      <c r="C7">
        <v>-33.020000000000003</v>
      </c>
      <c r="D7">
        <v>-13.094000000000005</v>
      </c>
      <c r="E7">
        <v>12.608999999999995</v>
      </c>
      <c r="F7" s="1">
        <v>55.629999999999988</v>
      </c>
      <c r="G7" s="1">
        <v>3.7179999999999955</v>
      </c>
      <c r="H7">
        <v>3.7179999999999955</v>
      </c>
    </row>
    <row r="8" spans="1:8" x14ac:dyDescent="0.2">
      <c r="A8" t="s">
        <v>7</v>
      </c>
      <c r="B8">
        <v>78.570999999999998</v>
      </c>
      <c r="C8">
        <v>26</v>
      </c>
      <c r="D8">
        <v>11.089999999999996</v>
      </c>
      <c r="E8">
        <v>6.2039999999999935</v>
      </c>
      <c r="F8">
        <v>-3.5650000000000119</v>
      </c>
      <c r="G8">
        <v>-17.744000000000003</v>
      </c>
      <c r="H8">
        <v>27.741000000000003</v>
      </c>
    </row>
    <row r="9" spans="1:8" x14ac:dyDescent="0.2">
      <c r="A9" t="s">
        <v>9</v>
      </c>
      <c r="B9">
        <v>0.98700000000000188</v>
      </c>
      <c r="C9">
        <v>-181.58199999999999</v>
      </c>
      <c r="D9">
        <v>321.82499999999999</v>
      </c>
      <c r="E9">
        <v>46.171000000000021</v>
      </c>
      <c r="F9" s="2">
        <v>101.1995</v>
      </c>
      <c r="G9" s="1">
        <v>8.090999999999994</v>
      </c>
      <c r="H9">
        <v>34.917999999999992</v>
      </c>
    </row>
    <row r="10" spans="1:8" x14ac:dyDescent="0.2">
      <c r="A10" t="s">
        <v>17</v>
      </c>
      <c r="B10">
        <v>-13.04999999999999</v>
      </c>
      <c r="C10">
        <v>3.7919999999999963</v>
      </c>
      <c r="D10">
        <v>31.774999999999984</v>
      </c>
      <c r="E10">
        <v>-1.1850000000000023</v>
      </c>
      <c r="F10">
        <v>-13.520000000000005</v>
      </c>
      <c r="G10">
        <v>78.289999999999992</v>
      </c>
      <c r="H10">
        <v>58.965999999999994</v>
      </c>
    </row>
    <row r="11" spans="1:8" x14ac:dyDescent="0.2">
      <c r="A11" t="s">
        <v>8</v>
      </c>
      <c r="B11">
        <v>-42.048999999999999</v>
      </c>
      <c r="C11">
        <v>78.292000000000002</v>
      </c>
      <c r="D11">
        <v>110.29599999999999</v>
      </c>
      <c r="E11">
        <v>-2.9070000000000036</v>
      </c>
      <c r="F11">
        <v>-25.857000000000006</v>
      </c>
      <c r="G11">
        <v>53.803999999999995</v>
      </c>
      <c r="H11">
        <v>53.803999999999995</v>
      </c>
    </row>
    <row r="12" spans="1:8" x14ac:dyDescent="0.2">
      <c r="A12" t="s">
        <v>25</v>
      </c>
      <c r="B12">
        <v>-30.618000000000006</v>
      </c>
      <c r="C12">
        <v>0</v>
      </c>
      <c r="D12">
        <v>-25.094000000000012</v>
      </c>
      <c r="E12">
        <v>-19.240000000000016</v>
      </c>
      <c r="F12">
        <v>-19.525000000000006</v>
      </c>
      <c r="G12">
        <v>-13.321000000000012</v>
      </c>
      <c r="H12">
        <v>-37.922500000000014</v>
      </c>
    </row>
    <row r="13" spans="1:8" x14ac:dyDescent="0.2">
      <c r="A13" t="s">
        <v>26</v>
      </c>
      <c r="B13">
        <v>5.268999999999993</v>
      </c>
      <c r="C13">
        <v>-0.98600000000000065</v>
      </c>
      <c r="D13">
        <v>19.504999999999995</v>
      </c>
      <c r="E13">
        <v>10.055000000000009</v>
      </c>
      <c r="F13">
        <v>20.779999999999998</v>
      </c>
      <c r="G13">
        <v>5.2870000000000008</v>
      </c>
      <c r="H13">
        <v>18.974000000000004</v>
      </c>
    </row>
    <row r="14" spans="1:8" x14ac:dyDescent="0.2">
      <c r="A14" t="s">
        <v>27</v>
      </c>
      <c r="B14">
        <v>6.9539999999999935</v>
      </c>
      <c r="C14">
        <v>-29.88699999999999</v>
      </c>
      <c r="D14">
        <v>8.1750000000000007</v>
      </c>
      <c r="E14">
        <v>-1.0010000000000012</v>
      </c>
      <c r="F14">
        <v>-2.2469999999999821</v>
      </c>
      <c r="G14">
        <v>6.5670000000000108</v>
      </c>
      <c r="H14">
        <v>6.5670000000000108</v>
      </c>
    </row>
    <row r="15" spans="1:8" x14ac:dyDescent="0.2">
      <c r="A15" t="s">
        <v>28</v>
      </c>
      <c r="B15">
        <v>-20.885000000000005</v>
      </c>
      <c r="C15">
        <v>0</v>
      </c>
      <c r="D15">
        <v>-26.979999999999993</v>
      </c>
      <c r="E15">
        <v>-16.653999999999996</v>
      </c>
      <c r="F15">
        <v>-7.5869999999999891</v>
      </c>
      <c r="G15">
        <v>-14.85</v>
      </c>
      <c r="H15">
        <v>-26.9</v>
      </c>
    </row>
    <row r="16" spans="1:8" x14ac:dyDescent="0.2">
      <c r="A16" t="s">
        <v>29</v>
      </c>
      <c r="B16">
        <v>-3.1569999999999938</v>
      </c>
      <c r="C16">
        <v>7.1249999999999929</v>
      </c>
      <c r="D16">
        <v>4.5749999999999957</v>
      </c>
      <c r="E16">
        <v>-16.457999999999998</v>
      </c>
      <c r="F16">
        <v>-17.147000000000006</v>
      </c>
      <c r="G16">
        <v>-3.2069999999999936</v>
      </c>
      <c r="H16">
        <v>-17.820000000000007</v>
      </c>
    </row>
    <row r="17" spans="1:8" x14ac:dyDescent="0.2">
      <c r="A17" t="s">
        <v>30</v>
      </c>
      <c r="B17">
        <v>-12.419000000000004</v>
      </c>
      <c r="C17">
        <v>-43.653999999999996</v>
      </c>
      <c r="D17">
        <v>-17.830999999999996</v>
      </c>
      <c r="E17">
        <v>-17.258999999999993</v>
      </c>
      <c r="F17">
        <v>-33.587999999999987</v>
      </c>
      <c r="G17">
        <v>-34.733999999999995</v>
      </c>
      <c r="H17">
        <v>-34.733999999999995</v>
      </c>
    </row>
    <row r="18" spans="1:8" x14ac:dyDescent="0.2">
      <c r="A18" t="s">
        <v>31</v>
      </c>
      <c r="B18">
        <v>13.520000000000003</v>
      </c>
      <c r="C18">
        <v>0</v>
      </c>
      <c r="D18">
        <v>2.4210000000000065</v>
      </c>
      <c r="E18">
        <v>9.2700000000000067</v>
      </c>
      <c r="F18">
        <v>-5.6600000000000037</v>
      </c>
      <c r="G18">
        <v>-1.1000000000000014</v>
      </c>
      <c r="H18">
        <v>14.810000000000004</v>
      </c>
    </row>
    <row r="19" spans="1:8" x14ac:dyDescent="0.2">
      <c r="A19" t="s">
        <v>32</v>
      </c>
      <c r="B19">
        <v>1.6849999999999912</v>
      </c>
      <c r="C19">
        <v>-3.4319999999999933</v>
      </c>
      <c r="D19">
        <v>-9.2599999999999909</v>
      </c>
      <c r="E19">
        <v>-18.258999999999993</v>
      </c>
      <c r="F19">
        <v>-11.706999999999994</v>
      </c>
      <c r="G19">
        <v>-16.559999999999992</v>
      </c>
      <c r="H19">
        <v>-16.559999999999992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Deep Learning</vt:lpstr>
      <vt:lpstr>BASIC</vt:lpstr>
      <vt:lpstr>COMPLEX</vt:lpstr>
      <vt:lpstr>BOOSTED</vt:lpstr>
      <vt:lpstr>Naive</vt:lpstr>
      <vt:lpstr>Box Whiskers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2019-04-04T00:18:47Z</dcterms:created>
  <dcterms:modified xsi:type="dcterms:W3CDTF">2019-05-01T23:40:44Z</dcterms:modified>
</cp:coreProperties>
</file>