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work/al-hashimi/manuscripts/wtTAR-Ensemble/Analysis/XX_ensemble_models/"/>
    </mc:Choice>
  </mc:AlternateContent>
  <xr:revisionPtr revIDLastSave="0" documentId="13_ncr:1_{F2CBE341-C7E9-FC40-8D32-FD2275D72D70}" xr6:coauthVersionLast="47" xr6:coauthVersionMax="47" xr10:uidLastSave="{00000000-0000-0000-0000-000000000000}"/>
  <bookViews>
    <workbookView xWindow="36900" yWindow="5560" windowWidth="31880" windowHeight="21880" activeTab="1" xr2:uid="{5B5CD10F-4429-CC43-B2FC-A5ED842E89FE}"/>
  </bookViews>
  <sheets>
    <sheet name="Sugar_Puckering" sheetId="1" r:id="rId1"/>
    <sheet name="Liz_S2" sheetId="2" r:id="rId2"/>
    <sheet name="S2_remeasured" sheetId="4" r:id="rId3"/>
    <sheet name="Bound_St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H67" i="2"/>
  <c r="H43" i="2"/>
  <c r="G44" i="2"/>
  <c r="I44" i="2" s="1"/>
  <c r="G67" i="2"/>
  <c r="I67" i="2" s="1"/>
  <c r="G43" i="2"/>
  <c r="I43" i="2" s="1"/>
  <c r="H54" i="2"/>
  <c r="G54" i="2"/>
  <c r="I54" i="2" s="1"/>
  <c r="H42" i="2"/>
  <c r="G42" i="2"/>
  <c r="I42" i="2" s="1"/>
  <c r="H41" i="2"/>
  <c r="H53" i="2"/>
  <c r="G41" i="2"/>
  <c r="I41" i="2" s="1"/>
  <c r="G53" i="2"/>
  <c r="I53" i="2" s="1"/>
  <c r="H40" i="2"/>
  <c r="G40" i="2"/>
  <c r="I40" i="2" s="1"/>
  <c r="H39" i="2"/>
  <c r="H52" i="2"/>
  <c r="G39" i="2"/>
  <c r="I39" i="2" s="1"/>
  <c r="G52" i="2"/>
  <c r="I52" i="2" s="1"/>
  <c r="H38" i="2"/>
  <c r="H66" i="2"/>
  <c r="G38" i="2"/>
  <c r="I38" i="2" s="1"/>
  <c r="G66" i="2"/>
  <c r="I66" i="2" s="1"/>
  <c r="H37" i="2"/>
  <c r="H65" i="2"/>
  <c r="G37" i="2"/>
  <c r="I37" i="2" s="1"/>
  <c r="G65" i="2"/>
  <c r="I65" i="2" s="1"/>
  <c r="H36" i="2"/>
  <c r="H64" i="2"/>
  <c r="G36" i="2"/>
  <c r="I36" i="2" s="1"/>
  <c r="G64" i="2"/>
  <c r="I64" i="2" s="1"/>
  <c r="H35" i="2"/>
  <c r="H63" i="2"/>
  <c r="G35" i="2"/>
  <c r="I35" i="2" s="1"/>
  <c r="G63" i="2"/>
  <c r="I63" i="2" s="1"/>
  <c r="H34" i="2"/>
  <c r="H62" i="2"/>
  <c r="G34" i="2"/>
  <c r="I34" i="2" s="1"/>
  <c r="G62" i="2"/>
  <c r="I62" i="2" s="1"/>
  <c r="H33" i="2"/>
  <c r="G33" i="2"/>
  <c r="I33" i="2" s="1"/>
  <c r="H32" i="2"/>
  <c r="H51" i="2"/>
  <c r="G32" i="2"/>
  <c r="I32" i="2" s="1"/>
  <c r="G51" i="2"/>
  <c r="I51" i="2" s="1"/>
  <c r="H24" i="2"/>
  <c r="H56" i="2"/>
  <c r="H45" i="2"/>
  <c r="H25" i="2"/>
  <c r="H57" i="2"/>
  <c r="H26" i="2"/>
  <c r="H58" i="2"/>
  <c r="H46" i="2"/>
  <c r="H27" i="2"/>
  <c r="H48" i="2"/>
  <c r="H28" i="2"/>
  <c r="H49" i="2"/>
  <c r="H59" i="2"/>
  <c r="H60" i="2"/>
  <c r="H47" i="2"/>
  <c r="H29" i="2"/>
  <c r="H61" i="2"/>
  <c r="H30" i="2"/>
  <c r="H50" i="2"/>
  <c r="H31" i="2"/>
  <c r="H55" i="2"/>
  <c r="G24" i="2"/>
  <c r="I24" i="2" s="1"/>
  <c r="G56" i="2"/>
  <c r="I56" i="2" s="1"/>
  <c r="G45" i="2"/>
  <c r="I45" i="2" s="1"/>
  <c r="G25" i="2"/>
  <c r="I25" i="2" s="1"/>
  <c r="G57" i="2"/>
  <c r="I57" i="2" s="1"/>
  <c r="G26" i="2"/>
  <c r="I26" i="2" s="1"/>
  <c r="G58" i="2"/>
  <c r="I58" i="2" s="1"/>
  <c r="G46" i="2"/>
  <c r="I46" i="2" s="1"/>
  <c r="G27" i="2"/>
  <c r="I27" i="2" s="1"/>
  <c r="G48" i="2"/>
  <c r="I48" i="2" s="1"/>
  <c r="G28" i="2"/>
  <c r="I28" i="2" s="1"/>
  <c r="G49" i="2"/>
  <c r="I49" i="2" s="1"/>
  <c r="G59" i="2"/>
  <c r="I59" i="2" s="1"/>
  <c r="G60" i="2"/>
  <c r="I60" i="2" s="1"/>
  <c r="G47" i="2"/>
  <c r="I47" i="2" s="1"/>
  <c r="G29" i="2"/>
  <c r="I29" i="2" s="1"/>
  <c r="G61" i="2"/>
  <c r="I61" i="2" s="1"/>
  <c r="G30" i="2"/>
  <c r="I30" i="2" s="1"/>
  <c r="G50" i="2"/>
  <c r="I50" i="2" s="1"/>
  <c r="G31" i="2"/>
  <c r="I31" i="2" s="1"/>
  <c r="G55" i="2"/>
  <c r="I55" i="2" s="1"/>
  <c r="I7" i="2"/>
  <c r="I4" i="2"/>
  <c r="I5" i="2"/>
  <c r="I6" i="2"/>
  <c r="I3" i="2"/>
  <c r="I2" i="2"/>
  <c r="G7" i="2"/>
  <c r="G4" i="2"/>
  <c r="G5" i="2"/>
  <c r="G6" i="2"/>
  <c r="G3" i="2"/>
  <c r="G2" i="2"/>
  <c r="E4" i="2"/>
  <c r="E5" i="2"/>
  <c r="E6" i="2"/>
  <c r="E3" i="2"/>
  <c r="E2" i="2"/>
  <c r="E7" i="2"/>
  <c r="J8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<sst xmlns="http://schemas.openxmlformats.org/spreadsheetml/2006/main" count="183" uniqueCount="61">
  <si>
    <t>Residue</t>
  </si>
  <si>
    <t>C2'-endo</t>
  </si>
  <si>
    <t>C30</t>
  </si>
  <si>
    <t>U31</t>
  </si>
  <si>
    <t>G32</t>
  </si>
  <si>
    <t>G33</t>
  </si>
  <si>
    <t>G34</t>
  </si>
  <si>
    <t>A35</t>
  </si>
  <si>
    <t>Extrahelical</t>
  </si>
  <si>
    <t>Intrahelical</t>
  </si>
  <si>
    <t>C3'-endo</t>
  </si>
  <si>
    <t>Validation</t>
  </si>
  <si>
    <t>Probe</t>
  </si>
  <si>
    <t>C6</t>
  </si>
  <si>
    <t>C8</t>
  </si>
  <si>
    <t>C2</t>
  </si>
  <si>
    <t>S2_pred_ENS</t>
  </si>
  <si>
    <t>S2_pred_GS</t>
  </si>
  <si>
    <t>S2_pred_ES</t>
  </si>
  <si>
    <t>S2_rel_pred_ENS</t>
  </si>
  <si>
    <t>S2_rel_pred_GS</t>
  </si>
  <si>
    <t>S2_rel_pred_ES</t>
  </si>
  <si>
    <t>RMSD</t>
  </si>
  <si>
    <t>State</t>
  </si>
  <si>
    <t>Conformer</t>
  </si>
  <si>
    <t>Resonance</t>
  </si>
  <si>
    <t>R2</t>
  </si>
  <si>
    <t>R1</t>
  </si>
  <si>
    <t>G28</t>
  </si>
  <si>
    <t>G21</t>
  </si>
  <si>
    <t>G17</t>
  </si>
  <si>
    <t>G36</t>
  </si>
  <si>
    <t>G43</t>
  </si>
  <si>
    <t>G26</t>
  </si>
  <si>
    <t>G18</t>
  </si>
  <si>
    <t>A22</t>
  </si>
  <si>
    <t>A20</t>
  </si>
  <si>
    <t>A27</t>
  </si>
  <si>
    <t>U23</t>
  </si>
  <si>
    <t>U25</t>
  </si>
  <si>
    <t>C29</t>
  </si>
  <si>
    <t>Error</t>
  </si>
  <si>
    <t>C1'</t>
  </si>
  <si>
    <t>C37</t>
  </si>
  <si>
    <t>U38</t>
  </si>
  <si>
    <t>C39</t>
  </si>
  <si>
    <t>U40</t>
  </si>
  <si>
    <t>C41</t>
  </si>
  <si>
    <t>U42</t>
  </si>
  <si>
    <t>C45</t>
  </si>
  <si>
    <t>2R2-R1</t>
  </si>
  <si>
    <t>S2_relative</t>
  </si>
  <si>
    <t>LIZ DETHOFF MEASURMENTS</t>
  </si>
  <si>
    <t>DAWN K MERRIMAN MEASUREMENTS</t>
  </si>
  <si>
    <t>Res</t>
  </si>
  <si>
    <t>Value</t>
  </si>
  <si>
    <t>S2rel_meas_dawn</t>
  </si>
  <si>
    <t>S2rel_meas_liz</t>
  </si>
  <si>
    <t>DKM Measured Normalization</t>
  </si>
  <si>
    <t>Original Predicted Normalization</t>
  </si>
  <si>
    <t>DKM Predicted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</si>
</sst>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FF40FF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FF0000"/>
      <name val="Helvetica"/>
      <family val="2"/>
    </font>
    <font>
      <sz val="12"/>
      <color theme="5"/>
      <name val="Calibri"/>
      <family val="2"/>
      <scheme val="minor"/>
    </font>
    <font>
      <sz val="12"/>
      <color theme="5"/>
      <name val="Helvetica"/>
      <family val="2"/>
    </font>
    <font>
      <sz val="12"/>
      <color rgb="FF0432FF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6" fillId="2" borderId="0" xfId="0" applyFont="1" applyFill="1"/>
    <xf numFmtId="0" fontId="0" fillId="2" borderId="0" xfId="0" applyFill="1"/>
    <xf numFmtId="0" fontId="5" fillId="3" borderId="0" xfId="0" applyFont="1" applyFill="1"/>
    <xf numFmtId="0" fontId="8" fillId="3" borderId="0" xfId="0" applyFont="1" applyFill="1"/>
    <xf numFmtId="0" fontId="7" fillId="3" borderId="0" xfId="0" applyFont="1" applyFill="1"/>
    <xf numFmtId="0" fontId="11" fillId="3" borderId="0" xfId="0" applyFont="1" applyFill="1"/>
    <xf numFmtId="0" fontId="9" fillId="4" borderId="0" xfId="0" applyFont="1" applyFill="1"/>
    <xf numFmtId="0" fontId="10" fillId="4" borderId="0" xfId="0" applyFont="1" applyFill="1"/>
    <xf numFmtId="0" fontId="7" fillId="4" borderId="0" xfId="0" applyFont="1" applyFill="1"/>
    <xf numFmtId="0" fontId="11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7" fillId="0" borderId="0" xfId="0" applyFont="1" applyFill="1"/>
    <xf numFmtId="0" fontId="11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0" fillId="5" borderId="0" xfId="0" applyFill="1"/>
    <xf numFmtId="0" fontId="0" fillId="5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432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5A19-9B16-4C45-A4FB-AB625138FDA0}">
  <dimension ref="A1:J8"/>
  <sheetViews>
    <sheetView zoomScale="170" zoomScaleNormal="170" workbookViewId="0">
      <selection activeCell="D13" sqref="D13"/>
    </sheetView>
  </sheetViews>
  <sheetFormatPr baseColWidth="10" defaultRowHeight="16" x14ac:dyDescent="0.2"/>
  <cols>
    <col min="2" max="2" width="12.1640625" customWidth="1"/>
    <col min="3" max="3" width="12" customWidth="1"/>
  </cols>
  <sheetData>
    <row r="1" spans="1:10" s="2" customFormat="1" x14ac:dyDescent="0.2">
      <c r="B1" s="8" t="s">
        <v>1</v>
      </c>
      <c r="C1" s="8"/>
      <c r="D1" s="8" t="s">
        <v>10</v>
      </c>
      <c r="E1" s="8"/>
      <c r="F1" s="8" t="s">
        <v>1</v>
      </c>
      <c r="G1" s="8"/>
      <c r="H1" s="8" t="s">
        <v>10</v>
      </c>
      <c r="I1" s="8"/>
    </row>
    <row r="2" spans="1:10" x14ac:dyDescent="0.2">
      <c r="A2" s="1" t="s">
        <v>0</v>
      </c>
      <c r="B2" s="4" t="s">
        <v>8</v>
      </c>
      <c r="C2" s="4" t="s">
        <v>9</v>
      </c>
      <c r="D2" s="4" t="s">
        <v>8</v>
      </c>
      <c r="E2" s="4" t="s">
        <v>9</v>
      </c>
      <c r="F2" s="5" t="s">
        <v>8</v>
      </c>
      <c r="G2" s="5" t="s">
        <v>9</v>
      </c>
      <c r="H2" s="5" t="s">
        <v>8</v>
      </c>
      <c r="I2" s="5" t="s">
        <v>9</v>
      </c>
      <c r="J2" s="6" t="s">
        <v>11</v>
      </c>
    </row>
    <row r="3" spans="1:10" x14ac:dyDescent="0.2">
      <c r="A3" s="1" t="s">
        <v>2</v>
      </c>
      <c r="B3" s="6">
        <v>1</v>
      </c>
      <c r="C3" s="6">
        <v>0</v>
      </c>
      <c r="D3" s="7">
        <v>1</v>
      </c>
      <c r="E3" s="6">
        <v>14</v>
      </c>
      <c r="F3" s="7">
        <v>0</v>
      </c>
      <c r="G3" s="7">
        <v>0</v>
      </c>
      <c r="H3" s="7">
        <v>0</v>
      </c>
      <c r="I3" s="7">
        <v>4</v>
      </c>
      <c r="J3" s="1">
        <f>SUM(B3:I3)</f>
        <v>20</v>
      </c>
    </row>
    <row r="4" spans="1:10" x14ac:dyDescent="0.2">
      <c r="A4" s="1" t="s">
        <v>3</v>
      </c>
      <c r="B4" s="6">
        <v>6</v>
      </c>
      <c r="C4" s="6">
        <v>0</v>
      </c>
      <c r="D4" s="7">
        <v>6</v>
      </c>
      <c r="E4" s="6">
        <v>4</v>
      </c>
      <c r="F4" s="6">
        <v>0</v>
      </c>
      <c r="G4" s="6">
        <v>0</v>
      </c>
      <c r="H4" s="6">
        <v>0</v>
      </c>
      <c r="I4" s="6">
        <v>4</v>
      </c>
      <c r="J4" s="1">
        <f t="shared" ref="J4:J8" si="0">SUM(B4:I4)</f>
        <v>20</v>
      </c>
    </row>
    <row r="5" spans="1:10" x14ac:dyDescent="0.2">
      <c r="A5" s="1" t="s">
        <v>4</v>
      </c>
      <c r="B5" s="6">
        <v>10</v>
      </c>
      <c r="C5" s="6">
        <v>1</v>
      </c>
      <c r="D5" s="7">
        <v>4</v>
      </c>
      <c r="E5" s="6">
        <v>1</v>
      </c>
      <c r="F5" s="6">
        <v>3</v>
      </c>
      <c r="G5" s="6">
        <v>0</v>
      </c>
      <c r="H5" s="6">
        <v>1</v>
      </c>
      <c r="I5" s="6">
        <v>0</v>
      </c>
      <c r="J5" s="1">
        <f t="shared" si="0"/>
        <v>20</v>
      </c>
    </row>
    <row r="6" spans="1:10" x14ac:dyDescent="0.2">
      <c r="A6" s="1" t="s">
        <v>5</v>
      </c>
      <c r="B6" s="6">
        <v>7</v>
      </c>
      <c r="C6" s="6">
        <v>0</v>
      </c>
      <c r="D6" s="7">
        <v>9</v>
      </c>
      <c r="E6" s="6">
        <v>0</v>
      </c>
      <c r="F6" s="6">
        <v>0</v>
      </c>
      <c r="G6" s="6">
        <v>0</v>
      </c>
      <c r="H6" s="6">
        <v>4</v>
      </c>
      <c r="I6" s="6">
        <v>0</v>
      </c>
      <c r="J6" s="1">
        <f t="shared" si="0"/>
        <v>20</v>
      </c>
    </row>
    <row r="7" spans="1:10" x14ac:dyDescent="0.2">
      <c r="A7" s="1" t="s">
        <v>6</v>
      </c>
      <c r="B7" s="6">
        <v>0</v>
      </c>
      <c r="C7" s="6">
        <v>4</v>
      </c>
      <c r="D7" s="7">
        <v>0</v>
      </c>
      <c r="E7" s="6">
        <v>12</v>
      </c>
      <c r="F7" s="6">
        <v>0</v>
      </c>
      <c r="G7" s="6">
        <v>3</v>
      </c>
      <c r="H7" s="6">
        <v>0</v>
      </c>
      <c r="I7" s="6">
        <v>1</v>
      </c>
      <c r="J7" s="1">
        <f t="shared" si="0"/>
        <v>20</v>
      </c>
    </row>
    <row r="8" spans="1:10" x14ac:dyDescent="0.2">
      <c r="A8" s="1" t="s">
        <v>7</v>
      </c>
      <c r="B8" s="6">
        <v>5</v>
      </c>
      <c r="C8" s="6">
        <v>1</v>
      </c>
      <c r="D8" s="7">
        <v>5</v>
      </c>
      <c r="E8" s="6">
        <v>5</v>
      </c>
      <c r="F8" s="6">
        <v>0</v>
      </c>
      <c r="G8" s="6">
        <v>1</v>
      </c>
      <c r="H8" s="6">
        <v>0</v>
      </c>
      <c r="I8" s="6">
        <v>3</v>
      </c>
      <c r="J8" s="1">
        <f t="shared" si="0"/>
        <v>20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A407-FEAA-664A-8971-085937B19482}">
  <dimension ref="A1:T67"/>
  <sheetViews>
    <sheetView tabSelected="1" zoomScale="140" zoomScaleNormal="140" workbookViewId="0">
      <selection activeCell="E11" sqref="E11"/>
    </sheetView>
  </sheetViews>
  <sheetFormatPr baseColWidth="10" defaultRowHeight="16" x14ac:dyDescent="0.2"/>
  <cols>
    <col min="3" max="3" width="13.1640625" customWidth="1"/>
    <col min="4" max="4" width="12.6640625" customWidth="1"/>
    <col min="5" max="5" width="15.1640625" customWidth="1"/>
    <col min="6" max="6" width="15" customWidth="1"/>
    <col min="7" max="7" width="16" customWidth="1"/>
    <col min="8" max="8" width="16.1640625" customWidth="1"/>
    <col min="9" max="9" width="18.1640625" customWidth="1"/>
    <col min="10" max="20" width="10.83203125" style="7"/>
  </cols>
  <sheetData>
    <row r="1" spans="1:20" s="37" customFormat="1" x14ac:dyDescent="0.2">
      <c r="A1" s="37" t="s">
        <v>0</v>
      </c>
      <c r="B1" s="37" t="s">
        <v>12</v>
      </c>
      <c r="C1" s="37" t="s">
        <v>57</v>
      </c>
      <c r="D1" s="38" t="s">
        <v>16</v>
      </c>
      <c r="E1" s="38" t="s">
        <v>19</v>
      </c>
      <c r="F1" s="38" t="s">
        <v>17</v>
      </c>
      <c r="G1" s="38" t="s">
        <v>20</v>
      </c>
      <c r="H1" s="38" t="s">
        <v>18</v>
      </c>
      <c r="I1" s="38" t="s">
        <v>21</v>
      </c>
      <c r="J1" s="37" t="s">
        <v>56</v>
      </c>
      <c r="K1" s="7"/>
      <c r="L1" s="36" t="s">
        <v>52</v>
      </c>
      <c r="N1" s="7"/>
      <c r="O1" s="7"/>
      <c r="P1" s="7"/>
      <c r="Q1" s="7"/>
      <c r="R1" s="7"/>
      <c r="S1" s="7"/>
      <c r="T1" s="7"/>
    </row>
    <row r="2" spans="1:20" x14ac:dyDescent="0.2">
      <c r="A2" t="s">
        <v>2</v>
      </c>
      <c r="B2" t="s">
        <v>13</v>
      </c>
      <c r="C2">
        <v>0.95</v>
      </c>
      <c r="D2" s="3">
        <v>0.79109399999999996</v>
      </c>
      <c r="E2" s="3">
        <f>D2/E18</f>
        <v>1.0064809160305344</v>
      </c>
      <c r="F2" s="3">
        <v>0.775895</v>
      </c>
      <c r="G2">
        <f>F2/E18</f>
        <v>0.98714376590330788</v>
      </c>
      <c r="H2">
        <v>0.869228</v>
      </c>
      <c r="I2">
        <f>H2/E18</f>
        <v>1.105888040712468</v>
      </c>
      <c r="J2" s="7">
        <v>0.93</v>
      </c>
    </row>
    <row r="3" spans="1:20" x14ac:dyDescent="0.2">
      <c r="A3" t="s">
        <v>4</v>
      </c>
      <c r="B3" t="s">
        <v>14</v>
      </c>
      <c r="C3">
        <v>0.65</v>
      </c>
      <c r="D3" s="3">
        <v>9.4973000000000002E-2</v>
      </c>
      <c r="E3" s="3">
        <f>D3/$E$19</f>
        <v>0.11394672495998734</v>
      </c>
      <c r="F3" s="3">
        <v>0.126775</v>
      </c>
      <c r="G3">
        <f>F3/$E$19</f>
        <v>0.15210213488888835</v>
      </c>
      <c r="H3">
        <v>9.9526000000000003E-2</v>
      </c>
      <c r="I3">
        <f>H3/$E$19</f>
        <v>0.1194093242118044</v>
      </c>
      <c r="J3" s="7">
        <v>0.56000000000000005</v>
      </c>
    </row>
    <row r="4" spans="1:20" x14ac:dyDescent="0.2">
      <c r="A4" t="s">
        <v>5</v>
      </c>
      <c r="B4" t="s">
        <v>14</v>
      </c>
      <c r="C4">
        <v>1.05</v>
      </c>
      <c r="D4" s="3">
        <v>0.116878</v>
      </c>
      <c r="E4" s="3">
        <f t="shared" ref="E4:E6" si="0">D4/$E$19</f>
        <v>0.14022791024684278</v>
      </c>
      <c r="F4" s="3">
        <v>0.15681899999999999</v>
      </c>
      <c r="G4">
        <f t="shared" ref="G4:G6" si="1">F4/$E$19</f>
        <v>0.18814833122571945</v>
      </c>
      <c r="H4">
        <v>0.34378500000000001</v>
      </c>
      <c r="I4">
        <f t="shared" ref="I4:I6" si="2">H4/$E$19</f>
        <v>0.41246643614889755</v>
      </c>
      <c r="J4" s="7">
        <v>0.91400000000000003</v>
      </c>
    </row>
    <row r="5" spans="1:20" x14ac:dyDescent="0.2">
      <c r="A5" t="s">
        <v>6</v>
      </c>
      <c r="B5" t="s">
        <v>14</v>
      </c>
      <c r="C5">
        <v>0.9</v>
      </c>
      <c r="D5" s="3">
        <v>0.38082300000000002</v>
      </c>
      <c r="E5" s="3">
        <f t="shared" si="0"/>
        <v>0.45690389520639824</v>
      </c>
      <c r="F5" s="3">
        <v>0.649841</v>
      </c>
      <c r="G5">
        <f t="shared" si="1"/>
        <v>0.77966636512190968</v>
      </c>
      <c r="H5">
        <v>0.34131299999999998</v>
      </c>
      <c r="I5">
        <f t="shared" si="2"/>
        <v>0.40950057949383672</v>
      </c>
      <c r="J5" s="7">
        <v>1.28</v>
      </c>
    </row>
    <row r="6" spans="1:20" x14ac:dyDescent="0.2">
      <c r="A6" t="s">
        <v>7</v>
      </c>
      <c r="B6" t="s">
        <v>14</v>
      </c>
      <c r="C6">
        <v>0.5</v>
      </c>
      <c r="D6" s="3">
        <v>0.17787800000000001</v>
      </c>
      <c r="E6" s="3">
        <f t="shared" si="0"/>
        <v>0.21341450246314878</v>
      </c>
      <c r="F6" s="3">
        <v>0.12518499999999999</v>
      </c>
      <c r="G6">
        <f t="shared" si="1"/>
        <v>0.15019448437046332</v>
      </c>
      <c r="H6">
        <v>0.70789500000000005</v>
      </c>
      <c r="I6">
        <f t="shared" si="2"/>
        <v>0.84931840486822829</v>
      </c>
      <c r="J6" s="7">
        <v>0.45</v>
      </c>
    </row>
    <row r="7" spans="1:20" x14ac:dyDescent="0.2">
      <c r="A7" t="s">
        <v>7</v>
      </c>
      <c r="B7" t="s">
        <v>15</v>
      </c>
      <c r="C7">
        <v>0.4</v>
      </c>
      <c r="D7" s="3">
        <v>0.130665</v>
      </c>
      <c r="E7" s="3">
        <f>D7/0.8315</f>
        <v>0.15714371617558628</v>
      </c>
      <c r="F7" s="3">
        <v>8.8862999999999998E-2</v>
      </c>
      <c r="G7" s="3">
        <f>F7/E20</f>
        <v>0.10687071557426338</v>
      </c>
      <c r="H7">
        <v>0.42527500000000001</v>
      </c>
      <c r="I7">
        <f>H7/E20</f>
        <v>0.51145520144317502</v>
      </c>
    </row>
    <row r="8" spans="1:20" x14ac:dyDescent="0.2">
      <c r="A8" t="s">
        <v>2</v>
      </c>
      <c r="B8" t="s">
        <v>42</v>
      </c>
      <c r="D8" s="3"/>
      <c r="E8" s="3"/>
      <c r="F8" s="3"/>
      <c r="G8" s="3"/>
      <c r="J8" s="7">
        <v>1.2363999334553317</v>
      </c>
    </row>
    <row r="9" spans="1:20" x14ac:dyDescent="0.2">
      <c r="A9" t="s">
        <v>3</v>
      </c>
      <c r="B9" t="s">
        <v>42</v>
      </c>
      <c r="D9" s="3"/>
      <c r="E9" s="3"/>
      <c r="F9" s="3"/>
      <c r="G9" s="3"/>
      <c r="J9" s="7">
        <v>1.0993179171518881</v>
      </c>
    </row>
    <row r="10" spans="1:20" x14ac:dyDescent="0.2">
      <c r="A10" t="s">
        <v>4</v>
      </c>
      <c r="B10" t="s">
        <v>42</v>
      </c>
      <c r="D10" s="3"/>
      <c r="E10" s="3"/>
      <c r="F10" s="3"/>
      <c r="G10" s="3"/>
      <c r="J10" s="7">
        <v>0.60106471468973555</v>
      </c>
    </row>
    <row r="11" spans="1:20" x14ac:dyDescent="0.2">
      <c r="A11" t="s">
        <v>5</v>
      </c>
      <c r="B11" t="s">
        <v>42</v>
      </c>
      <c r="D11" s="3"/>
      <c r="E11" s="3"/>
      <c r="F11" s="3"/>
      <c r="G11" s="3"/>
      <c r="J11" s="7">
        <v>0.6366661121277658</v>
      </c>
    </row>
    <row r="12" spans="1:20" x14ac:dyDescent="0.2">
      <c r="A12" t="s">
        <v>6</v>
      </c>
      <c r="B12" t="s">
        <v>42</v>
      </c>
      <c r="D12" s="3"/>
      <c r="E12" s="3"/>
      <c r="F12" s="3"/>
      <c r="G12" s="3"/>
      <c r="J12" s="7">
        <v>1.3152553651638663</v>
      </c>
    </row>
    <row r="13" spans="1:20" x14ac:dyDescent="0.2">
      <c r="A13" t="s">
        <v>7</v>
      </c>
      <c r="B13" t="s">
        <v>42</v>
      </c>
      <c r="D13" s="3"/>
      <c r="E13" s="3"/>
      <c r="F13" s="3"/>
      <c r="G13" s="3"/>
      <c r="J13" s="7">
        <v>1.0637165197138578</v>
      </c>
    </row>
    <row r="14" spans="1:20" x14ac:dyDescent="0.2">
      <c r="D14" s="3"/>
      <c r="E14" s="3"/>
      <c r="F14" s="3"/>
      <c r="G14" s="3"/>
    </row>
    <row r="15" spans="1:20" x14ac:dyDescent="0.2">
      <c r="D15" s="3"/>
      <c r="E15" s="3"/>
      <c r="F15" s="3"/>
      <c r="G15" s="3"/>
    </row>
    <row r="17" spans="1:20" x14ac:dyDescent="0.2">
      <c r="D17" t="s">
        <v>59</v>
      </c>
      <c r="G17" t="s">
        <v>60</v>
      </c>
    </row>
    <row r="18" spans="1:20" x14ac:dyDescent="0.2">
      <c r="D18" t="s">
        <v>13</v>
      </c>
      <c r="E18">
        <v>0.78600000000000003</v>
      </c>
      <c r="G18" t="s">
        <v>14</v>
      </c>
      <c r="H18" t="s">
        <v>29</v>
      </c>
    </row>
    <row r="19" spans="1:20" x14ac:dyDescent="0.2">
      <c r="D19" t="s">
        <v>14</v>
      </c>
      <c r="E19">
        <v>0.83348599999999995</v>
      </c>
      <c r="G19" t="s">
        <v>13</v>
      </c>
      <c r="H19" t="s">
        <v>40</v>
      </c>
    </row>
    <row r="20" spans="1:20" x14ac:dyDescent="0.2">
      <c r="D20" t="s">
        <v>15</v>
      </c>
      <c r="E20">
        <v>0.83150000000000002</v>
      </c>
      <c r="G20" t="s">
        <v>15</v>
      </c>
      <c r="H20" t="s">
        <v>37</v>
      </c>
    </row>
    <row r="21" spans="1:20" x14ac:dyDescent="0.2">
      <c r="G21" t="s">
        <v>42</v>
      </c>
      <c r="H21" t="s">
        <v>37</v>
      </c>
    </row>
    <row r="22" spans="1:20" s="39" customFormat="1" x14ac:dyDescent="0.2">
      <c r="E22" s="39" t="s">
        <v>53</v>
      </c>
      <c r="J22" s="7"/>
      <c r="K22" s="7"/>
      <c r="L22" s="7" t="s">
        <v>58</v>
      </c>
      <c r="M22" s="7"/>
      <c r="N22" s="7"/>
      <c r="O22" s="7"/>
      <c r="P22" s="7"/>
      <c r="Q22" s="7"/>
      <c r="R22" s="7"/>
      <c r="S22" s="7"/>
      <c r="T22" s="7"/>
    </row>
    <row r="23" spans="1:20" x14ac:dyDescent="0.2">
      <c r="A23" s="3" t="s">
        <v>0</v>
      </c>
      <c r="B23" s="3" t="s">
        <v>12</v>
      </c>
      <c r="C23" s="3" t="s">
        <v>27</v>
      </c>
      <c r="D23" s="3" t="s">
        <v>41</v>
      </c>
      <c r="E23" s="3" t="s">
        <v>26</v>
      </c>
      <c r="F23" s="3" t="s">
        <v>41</v>
      </c>
      <c r="G23" s="3" t="s">
        <v>50</v>
      </c>
      <c r="H23" s="3" t="s">
        <v>41</v>
      </c>
      <c r="I23" s="3" t="s">
        <v>51</v>
      </c>
      <c r="J23" s="36" t="s">
        <v>41</v>
      </c>
      <c r="L23" s="7" t="s">
        <v>12</v>
      </c>
      <c r="M23" s="7" t="s">
        <v>54</v>
      </c>
      <c r="N23" s="7" t="s">
        <v>55</v>
      </c>
    </row>
    <row r="24" spans="1:20" s="15" customFormat="1" x14ac:dyDescent="0.2">
      <c r="A24" s="9" t="s">
        <v>34</v>
      </c>
      <c r="B24" s="9" t="s">
        <v>42</v>
      </c>
      <c r="C24" s="9">
        <v>1.4</v>
      </c>
      <c r="D24" s="9">
        <v>0.03</v>
      </c>
      <c r="E24" s="9">
        <v>26.9</v>
      </c>
      <c r="F24" s="9">
        <v>0.5</v>
      </c>
      <c r="G24" s="9">
        <f>2*E24-C24</f>
        <v>52.4</v>
      </c>
      <c r="H24" s="9">
        <f>2*F24+D24</f>
        <v>1.03</v>
      </c>
      <c r="I24" s="9">
        <f>G24/$N$27</f>
        <v>0.87173515222092823</v>
      </c>
      <c r="J24" s="34"/>
      <c r="K24" s="34"/>
      <c r="L24" s="36" t="s">
        <v>14</v>
      </c>
      <c r="M24" s="36" t="s">
        <v>29</v>
      </c>
      <c r="N24" s="36">
        <v>67.13</v>
      </c>
      <c r="O24" s="34"/>
      <c r="P24" s="34"/>
      <c r="Q24" s="34"/>
      <c r="R24" s="34"/>
      <c r="S24" s="34"/>
      <c r="T24" s="34"/>
    </row>
    <row r="25" spans="1:20" s="9" customFormat="1" x14ac:dyDescent="0.2">
      <c r="A25" s="34" t="s">
        <v>36</v>
      </c>
      <c r="B25" s="34" t="s">
        <v>42</v>
      </c>
      <c r="C25" s="34">
        <v>1.47</v>
      </c>
      <c r="D25" s="34">
        <v>0.01</v>
      </c>
      <c r="E25" s="34">
        <v>24.5</v>
      </c>
      <c r="F25" s="34">
        <v>0.6</v>
      </c>
      <c r="G25" s="34">
        <f>2*E25-C25</f>
        <v>47.53</v>
      </c>
      <c r="H25" s="34">
        <f>2*F25+D25</f>
        <v>1.21</v>
      </c>
      <c r="I25" s="9">
        <f t="shared" ref="I25:I44" si="3">G25/$N$27</f>
        <v>0.7907170187988688</v>
      </c>
      <c r="J25" s="34"/>
      <c r="K25" s="34"/>
      <c r="L25" s="36" t="s">
        <v>13</v>
      </c>
      <c r="M25" s="36" t="s">
        <v>40</v>
      </c>
      <c r="N25" s="36">
        <v>75.77</v>
      </c>
      <c r="O25" s="34"/>
      <c r="P25" s="34"/>
      <c r="Q25" s="34"/>
      <c r="R25" s="34"/>
      <c r="S25" s="34"/>
      <c r="T25" s="34"/>
    </row>
    <row r="26" spans="1:20" s="15" customFormat="1" x14ac:dyDescent="0.2">
      <c r="A26" s="34" t="s">
        <v>29</v>
      </c>
      <c r="B26" s="34" t="s">
        <v>42</v>
      </c>
      <c r="C26" s="34">
        <v>1.53</v>
      </c>
      <c r="D26" s="34">
        <v>0.01</v>
      </c>
      <c r="E26" s="34">
        <v>23</v>
      </c>
      <c r="F26" s="34">
        <v>1</v>
      </c>
      <c r="G26" s="34">
        <f>2*E26-C26</f>
        <v>44.47</v>
      </c>
      <c r="H26" s="34">
        <f>2*F26+D26</f>
        <v>2.0099999999999998</v>
      </c>
      <c r="I26" s="9">
        <f t="shared" si="3"/>
        <v>0.73981034769589082</v>
      </c>
      <c r="J26" s="34"/>
      <c r="K26" s="34"/>
      <c r="L26" s="36" t="s">
        <v>15</v>
      </c>
      <c r="M26" s="36" t="s">
        <v>37</v>
      </c>
      <c r="N26" s="36">
        <v>71.88</v>
      </c>
      <c r="O26" s="34"/>
      <c r="P26" s="34"/>
      <c r="Q26" s="34"/>
      <c r="R26" s="34"/>
      <c r="S26" s="34"/>
      <c r="T26" s="34"/>
    </row>
    <row r="27" spans="1:20" s="21" customFormat="1" x14ac:dyDescent="0.2">
      <c r="A27" s="34" t="s">
        <v>35</v>
      </c>
      <c r="B27" s="34" t="s">
        <v>42</v>
      </c>
      <c r="C27" s="34">
        <v>1.57</v>
      </c>
      <c r="D27" s="34">
        <v>0.01</v>
      </c>
      <c r="E27" s="34">
        <v>24.6</v>
      </c>
      <c r="F27" s="34">
        <v>0.3</v>
      </c>
      <c r="G27" s="34">
        <f>2*E27-C27</f>
        <v>47.63</v>
      </c>
      <c r="H27" s="34">
        <f>2*F27+D27</f>
        <v>0.61</v>
      </c>
      <c r="I27" s="9">
        <f t="shared" si="3"/>
        <v>0.79238063550158044</v>
      </c>
      <c r="J27" s="34"/>
      <c r="K27" s="34"/>
      <c r="L27" s="36" t="s">
        <v>42</v>
      </c>
      <c r="M27" s="36" t="s">
        <v>37</v>
      </c>
      <c r="N27" s="36">
        <v>60.11</v>
      </c>
      <c r="O27" s="34"/>
      <c r="P27" s="34"/>
      <c r="Q27" s="34"/>
      <c r="R27" s="34"/>
      <c r="S27" s="34"/>
      <c r="T27" s="34"/>
    </row>
    <row r="28" spans="1:20" s="34" customFormat="1" x14ac:dyDescent="0.2">
      <c r="A28" s="35" t="s">
        <v>38</v>
      </c>
      <c r="B28" s="12" t="s">
        <v>42</v>
      </c>
      <c r="C28" s="13">
        <v>1.97</v>
      </c>
      <c r="D28" s="12">
        <v>0.01</v>
      </c>
      <c r="E28" s="12">
        <v>17.100000000000001</v>
      </c>
      <c r="F28" s="12">
        <v>0.9</v>
      </c>
      <c r="G28" s="12">
        <f>2*E28-C28</f>
        <v>32.230000000000004</v>
      </c>
      <c r="H28" s="12">
        <f>2*F28+D28</f>
        <v>1.81</v>
      </c>
      <c r="I28" s="9">
        <f t="shared" si="3"/>
        <v>0.53618366328397948</v>
      </c>
    </row>
    <row r="29" spans="1:20" s="15" customFormat="1" x14ac:dyDescent="0.2">
      <c r="A29" s="31" t="s">
        <v>37</v>
      </c>
      <c r="B29" s="31" t="s">
        <v>42</v>
      </c>
      <c r="C29" s="32">
        <v>1.29</v>
      </c>
      <c r="D29" s="31">
        <v>0.02</v>
      </c>
      <c r="E29" s="31">
        <v>30.7</v>
      </c>
      <c r="F29" s="31">
        <v>0.6</v>
      </c>
      <c r="G29" s="31">
        <f>2*E29-C29</f>
        <v>60.11</v>
      </c>
      <c r="H29" s="31">
        <f>2*F29+D29</f>
        <v>1.22</v>
      </c>
      <c r="I29" s="9">
        <f t="shared" si="3"/>
        <v>1</v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4" customFormat="1" x14ac:dyDescent="0.2">
      <c r="A30" s="31" t="s">
        <v>28</v>
      </c>
      <c r="B30" s="31" t="s">
        <v>42</v>
      </c>
      <c r="C30" s="32">
        <v>1.47</v>
      </c>
      <c r="D30" s="31">
        <v>0.04</v>
      </c>
      <c r="E30" s="31">
        <v>23.9</v>
      </c>
      <c r="F30" s="31">
        <v>0.7</v>
      </c>
      <c r="G30" s="31">
        <f>2*E30-C30</f>
        <v>46.33</v>
      </c>
      <c r="H30" s="31">
        <f>2*F30+D30</f>
        <v>1.44</v>
      </c>
      <c r="I30" s="9">
        <f t="shared" si="3"/>
        <v>0.77075361836632839</v>
      </c>
    </row>
    <row r="31" spans="1:20" s="15" customFormat="1" x14ac:dyDescent="0.2">
      <c r="A31" s="31" t="s">
        <v>40</v>
      </c>
      <c r="B31" s="11" t="s">
        <v>42</v>
      </c>
      <c r="C31" s="14">
        <v>1.44</v>
      </c>
      <c r="D31" s="11">
        <v>0.02</v>
      </c>
      <c r="E31" s="11">
        <v>25.1</v>
      </c>
      <c r="F31" s="11">
        <v>0.9</v>
      </c>
      <c r="G31" s="11">
        <f>2*E31-C31</f>
        <v>48.760000000000005</v>
      </c>
      <c r="H31" s="11">
        <f>2*F31+D31</f>
        <v>1.82</v>
      </c>
      <c r="I31" s="9">
        <f t="shared" si="3"/>
        <v>0.81117950424222274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21" customFormat="1" x14ac:dyDescent="0.2">
      <c r="A32" s="33" t="s">
        <v>2</v>
      </c>
      <c r="B32" s="10" t="s">
        <v>42</v>
      </c>
      <c r="C32" s="10">
        <v>1.68</v>
      </c>
      <c r="D32" s="10">
        <v>0.02</v>
      </c>
      <c r="E32" s="10">
        <v>38</v>
      </c>
      <c r="F32" s="10">
        <v>2</v>
      </c>
      <c r="G32" s="10">
        <f>2*E32-C32</f>
        <v>74.319999999999993</v>
      </c>
      <c r="H32" s="10">
        <f>2*F32+D32</f>
        <v>4.0199999999999996</v>
      </c>
      <c r="I32" s="9">
        <f t="shared" si="3"/>
        <v>1.2363999334553317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4" customFormat="1" x14ac:dyDescent="0.2">
      <c r="A33" s="10" t="s">
        <v>3</v>
      </c>
      <c r="B33" s="10" t="s">
        <v>42</v>
      </c>
      <c r="C33" s="10">
        <v>1.92</v>
      </c>
      <c r="D33" s="10">
        <v>0.02</v>
      </c>
      <c r="E33" s="10">
        <v>34</v>
      </c>
      <c r="F33" s="10">
        <v>1</v>
      </c>
      <c r="G33" s="10">
        <f>2*E33-C33</f>
        <v>66.08</v>
      </c>
      <c r="H33" s="10">
        <f>2*F33+D33</f>
        <v>2.02</v>
      </c>
      <c r="I33" s="9">
        <f t="shared" si="3"/>
        <v>1.0993179171518881</v>
      </c>
    </row>
    <row r="34" spans="1:20" s="25" customFormat="1" x14ac:dyDescent="0.2">
      <c r="A34" s="33" t="s">
        <v>4</v>
      </c>
      <c r="B34" s="33" t="s">
        <v>42</v>
      </c>
      <c r="C34" s="33">
        <v>1.87</v>
      </c>
      <c r="D34" s="33">
        <v>0.02</v>
      </c>
      <c r="E34" s="33">
        <v>19</v>
      </c>
      <c r="F34" s="33">
        <v>1</v>
      </c>
      <c r="G34" s="33">
        <f>2*E34-C34</f>
        <v>36.130000000000003</v>
      </c>
      <c r="H34" s="33">
        <f>2*F34+D34</f>
        <v>2.02</v>
      </c>
      <c r="I34" s="9">
        <f t="shared" si="3"/>
        <v>0.60106471468973555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</row>
    <row r="35" spans="1:20" s="12" customFormat="1" x14ac:dyDescent="0.2">
      <c r="A35" s="33" t="s">
        <v>5</v>
      </c>
      <c r="B35" s="33" t="s">
        <v>42</v>
      </c>
      <c r="C35" s="33">
        <v>1.73</v>
      </c>
      <c r="D35" s="33">
        <v>0.01</v>
      </c>
      <c r="E35" s="33">
        <v>20</v>
      </c>
      <c r="F35" s="33">
        <v>0.8</v>
      </c>
      <c r="G35" s="33">
        <f>2*E35-C35</f>
        <v>38.270000000000003</v>
      </c>
      <c r="H35" s="33">
        <f>2*F35+D35</f>
        <v>1.61</v>
      </c>
      <c r="I35" s="9">
        <f t="shared" si="3"/>
        <v>0.6366661121277658</v>
      </c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</row>
    <row r="36" spans="1:20" s="25" customFormat="1" x14ac:dyDescent="0.2">
      <c r="A36" s="33" t="s">
        <v>6</v>
      </c>
      <c r="B36" s="33" t="s">
        <v>42</v>
      </c>
      <c r="C36" s="33">
        <v>1.74</v>
      </c>
      <c r="D36" s="33">
        <v>0.03</v>
      </c>
      <c r="E36" s="33">
        <v>40.4</v>
      </c>
      <c r="F36" s="33">
        <v>0.9</v>
      </c>
      <c r="G36" s="33">
        <f>2*E36-C36</f>
        <v>79.06</v>
      </c>
      <c r="H36" s="33">
        <f>2*F36+D36</f>
        <v>1.83</v>
      </c>
      <c r="I36" s="9">
        <f t="shared" si="3"/>
        <v>1.3152553651638663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7" spans="1:20" s="17" customFormat="1" x14ac:dyDescent="0.2">
      <c r="A37" s="33" t="s">
        <v>7</v>
      </c>
      <c r="B37" s="33" t="s">
        <v>42</v>
      </c>
      <c r="C37" s="33">
        <v>2.06</v>
      </c>
      <c r="D37" s="33">
        <v>0.03</v>
      </c>
      <c r="E37" s="33">
        <v>33</v>
      </c>
      <c r="F37" s="33">
        <v>1</v>
      </c>
      <c r="G37" s="33">
        <f>2*E37-C37</f>
        <v>63.94</v>
      </c>
      <c r="H37" s="33">
        <f>2*F37+D37</f>
        <v>2.0299999999999998</v>
      </c>
      <c r="I37" s="9">
        <f t="shared" si="3"/>
        <v>1.0637165197138578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s="17" customFormat="1" x14ac:dyDescent="0.2">
      <c r="A38" s="31" t="s">
        <v>31</v>
      </c>
      <c r="B38" s="31" t="s">
        <v>42</v>
      </c>
      <c r="C38" s="31">
        <v>1.41</v>
      </c>
      <c r="D38" s="31">
        <v>0.01</v>
      </c>
      <c r="E38" s="31">
        <v>28</v>
      </c>
      <c r="F38" s="31">
        <v>1</v>
      </c>
      <c r="G38" s="31">
        <f>2*E38-C38</f>
        <v>54.59</v>
      </c>
      <c r="H38" s="31">
        <f>2*F38+D38</f>
        <v>2.0099999999999998</v>
      </c>
      <c r="I38" s="9">
        <f t="shared" si="3"/>
        <v>0.90816835801031448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s="23" customFormat="1" x14ac:dyDescent="0.2">
      <c r="A39" s="31" t="s">
        <v>43</v>
      </c>
      <c r="B39" s="31" t="s">
        <v>42</v>
      </c>
      <c r="C39" s="31">
        <v>1.47</v>
      </c>
      <c r="D39" s="31">
        <v>0.01</v>
      </c>
      <c r="E39" s="31">
        <v>24.6</v>
      </c>
      <c r="F39" s="31">
        <v>0.2</v>
      </c>
      <c r="G39" s="31">
        <f>2*E39-C39</f>
        <v>47.730000000000004</v>
      </c>
      <c r="H39" s="31">
        <f>2*F39+D39</f>
        <v>0.41000000000000003</v>
      </c>
      <c r="I39" s="9">
        <f t="shared" si="3"/>
        <v>0.7940442522042922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s="31" customFormat="1" x14ac:dyDescent="0.2">
      <c r="A40" s="11" t="s">
        <v>44</v>
      </c>
      <c r="B40" s="11" t="s">
        <v>42</v>
      </c>
      <c r="C40" s="11">
        <v>1.5</v>
      </c>
      <c r="D40" s="11">
        <v>0.01</v>
      </c>
      <c r="E40" s="11">
        <v>23.7</v>
      </c>
      <c r="F40" s="11">
        <v>0.8</v>
      </c>
      <c r="G40" s="11">
        <f>2*E40-C40</f>
        <v>45.9</v>
      </c>
      <c r="H40" s="11">
        <f>2*F40+D40</f>
        <v>1.61</v>
      </c>
      <c r="I40" s="9">
        <f t="shared" si="3"/>
        <v>0.76360006654466805</v>
      </c>
    </row>
    <row r="41" spans="1:20" s="17" customFormat="1" x14ac:dyDescent="0.2">
      <c r="A41" s="34" t="s">
        <v>45</v>
      </c>
      <c r="B41" s="34" t="s">
        <v>42</v>
      </c>
      <c r="C41" s="34">
        <v>1.52</v>
      </c>
      <c r="D41" s="34">
        <v>0.01</v>
      </c>
      <c r="E41" s="34">
        <v>23.9</v>
      </c>
      <c r="F41" s="34">
        <v>0.6</v>
      </c>
      <c r="G41" s="34">
        <f>2*E41-C41</f>
        <v>46.279999999999994</v>
      </c>
      <c r="H41" s="34">
        <f>2*F41+D41</f>
        <v>1.21</v>
      </c>
      <c r="I41" s="9">
        <f t="shared" si="3"/>
        <v>0.76992181001497251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 s="31" customFormat="1" x14ac:dyDescent="0.2">
      <c r="A42" s="9" t="s">
        <v>46</v>
      </c>
      <c r="B42" s="9" t="s">
        <v>42</v>
      </c>
      <c r="C42" s="9">
        <v>1.63</v>
      </c>
      <c r="D42" s="9">
        <v>0.03</v>
      </c>
      <c r="E42" s="9">
        <v>23</v>
      </c>
      <c r="F42" s="9">
        <v>1</v>
      </c>
      <c r="G42" s="9">
        <f>2*E42-C42</f>
        <v>44.37</v>
      </c>
      <c r="H42" s="9">
        <f>2*F42+D42</f>
        <v>2.0299999999999998</v>
      </c>
      <c r="I42" s="9">
        <f t="shared" si="3"/>
        <v>0.73814673099317918</v>
      </c>
    </row>
    <row r="43" spans="1:20" s="27" customFormat="1" x14ac:dyDescent="0.2">
      <c r="A43" s="9" t="s">
        <v>48</v>
      </c>
      <c r="B43" s="9" t="s">
        <v>42</v>
      </c>
      <c r="C43" s="9">
        <v>1.56</v>
      </c>
      <c r="D43" s="9">
        <v>0.02</v>
      </c>
      <c r="E43" s="9">
        <v>24.7</v>
      </c>
      <c r="F43" s="9">
        <v>0.8</v>
      </c>
      <c r="G43" s="9">
        <f>2*E43-C43</f>
        <v>47.839999999999996</v>
      </c>
      <c r="H43" s="9">
        <f>2*F43+D43</f>
        <v>1.62</v>
      </c>
      <c r="I43" s="9">
        <f t="shared" si="3"/>
        <v>0.79587423057727491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 s="11" customFormat="1" x14ac:dyDescent="0.2">
      <c r="A44" s="9" t="s">
        <v>49</v>
      </c>
      <c r="B44" s="9" t="s">
        <v>42</v>
      </c>
      <c r="C44" s="9">
        <v>1.63</v>
      </c>
      <c r="D44" s="9">
        <v>0.04</v>
      </c>
      <c r="E44" s="9">
        <v>19.2</v>
      </c>
      <c r="F44" s="9">
        <v>0.3</v>
      </c>
      <c r="G44" s="9">
        <f>2*E44-C44</f>
        <v>36.769999999999996</v>
      </c>
      <c r="H44" s="9">
        <f>2*F44+D44</f>
        <v>0.64</v>
      </c>
      <c r="I44" s="9">
        <f t="shared" si="3"/>
        <v>0.61171186158709023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s="29" customFormat="1" x14ac:dyDescent="0.2">
      <c r="A45" s="21" t="s">
        <v>36</v>
      </c>
      <c r="B45" s="21" t="s">
        <v>15</v>
      </c>
      <c r="C45" s="21">
        <v>2.13</v>
      </c>
      <c r="D45" s="21">
        <v>0.02</v>
      </c>
      <c r="E45" s="21">
        <v>33.9</v>
      </c>
      <c r="F45" s="21">
        <v>0.3</v>
      </c>
      <c r="G45" s="21">
        <f>2*E45-C45</f>
        <v>65.67</v>
      </c>
      <c r="H45" s="21">
        <f>2*F45+D45</f>
        <v>0.62</v>
      </c>
      <c r="I45" s="21">
        <f>G45/$N$26</f>
        <v>0.91360601001669461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s="10" customFormat="1" x14ac:dyDescent="0.2">
      <c r="A46" s="21" t="s">
        <v>35</v>
      </c>
      <c r="B46" s="21" t="s">
        <v>15</v>
      </c>
      <c r="C46" s="22">
        <v>2.0299999999999998</v>
      </c>
      <c r="D46" s="21">
        <v>0.05</v>
      </c>
      <c r="E46" s="21">
        <v>35.200000000000003</v>
      </c>
      <c r="F46" s="21">
        <v>0.2</v>
      </c>
      <c r="G46" s="21">
        <f>2*E46-C46</f>
        <v>68.37</v>
      </c>
      <c r="H46" s="21">
        <f>2*F46+D46</f>
        <v>0.45</v>
      </c>
      <c r="I46" s="21">
        <f t="shared" ref="I46:I47" si="4">G46/$N$26</f>
        <v>0.95116861435726219</v>
      </c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s="10" customFormat="1" x14ac:dyDescent="0.2">
      <c r="A47" s="23" t="s">
        <v>37</v>
      </c>
      <c r="B47" s="23" t="s">
        <v>15</v>
      </c>
      <c r="C47" s="24">
        <v>1.92</v>
      </c>
      <c r="D47" s="23">
        <v>0.01</v>
      </c>
      <c r="E47" s="23">
        <v>36.9</v>
      </c>
      <c r="F47" s="23">
        <v>0.3</v>
      </c>
      <c r="G47" s="23">
        <f>2*E47-C47</f>
        <v>71.88</v>
      </c>
      <c r="H47" s="23">
        <f>2*F47+D47</f>
        <v>0.61</v>
      </c>
      <c r="I47" s="21">
        <f t="shared" si="4"/>
        <v>1</v>
      </c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s="19" customFormat="1" x14ac:dyDescent="0.2">
      <c r="A48" s="25" t="s">
        <v>38</v>
      </c>
      <c r="B48" s="25" t="s">
        <v>13</v>
      </c>
      <c r="C48" s="26">
        <v>2.66</v>
      </c>
      <c r="D48" s="25">
        <v>0.03</v>
      </c>
      <c r="E48" s="25">
        <v>29.67</v>
      </c>
      <c r="F48" s="25">
        <v>0.19</v>
      </c>
      <c r="G48" s="25">
        <f>2*E48-C48</f>
        <v>56.680000000000007</v>
      </c>
      <c r="H48" s="25">
        <f>2*F48+D48</f>
        <v>0.41000000000000003</v>
      </c>
      <c r="I48" s="25">
        <f>G48/$N$25</f>
        <v>0.74805331925564222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1:20" s="33" customFormat="1" x14ac:dyDescent="0.2">
      <c r="A49" s="25" t="s">
        <v>39</v>
      </c>
      <c r="B49" s="25" t="s">
        <v>13</v>
      </c>
      <c r="C49" s="26">
        <v>2.73</v>
      </c>
      <c r="D49" s="25">
        <v>0.01</v>
      </c>
      <c r="E49" s="25">
        <v>25.64</v>
      </c>
      <c r="F49" s="25">
        <v>7.0000000000000007E-2</v>
      </c>
      <c r="G49" s="25">
        <f>2*E49-C49</f>
        <v>48.550000000000004</v>
      </c>
      <c r="H49" s="25">
        <f>2*F49+D49</f>
        <v>0.15000000000000002</v>
      </c>
      <c r="I49" s="25">
        <f t="shared" ref="I49:I54" si="5">G49/$N$25</f>
        <v>0.64075491619374436</v>
      </c>
    </row>
    <row r="50" spans="1:20" s="19" customFormat="1" x14ac:dyDescent="0.2">
      <c r="A50" s="27" t="s">
        <v>40</v>
      </c>
      <c r="B50" s="27" t="s">
        <v>13</v>
      </c>
      <c r="C50" s="28">
        <v>2.4300000000000002</v>
      </c>
      <c r="D50" s="27">
        <v>0.05</v>
      </c>
      <c r="E50" s="27">
        <v>39.1</v>
      </c>
      <c r="F50" s="27">
        <v>0.3</v>
      </c>
      <c r="G50" s="27">
        <f>2*E50-C50</f>
        <v>75.77</v>
      </c>
      <c r="H50" s="27">
        <f>2*F50+D50</f>
        <v>0.65</v>
      </c>
      <c r="I50" s="25">
        <f t="shared" si="5"/>
        <v>1</v>
      </c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1:20" s="33" customFormat="1" x14ac:dyDescent="0.2">
      <c r="A51" s="29" t="s">
        <v>2</v>
      </c>
      <c r="B51" s="29" t="s">
        <v>13</v>
      </c>
      <c r="C51" s="29">
        <v>2.44</v>
      </c>
      <c r="D51" s="29">
        <v>0.04</v>
      </c>
      <c r="E51" s="29">
        <v>36.299999999999997</v>
      </c>
      <c r="F51" s="29">
        <v>0.5</v>
      </c>
      <c r="G51" s="29">
        <f>2*E51-C51</f>
        <v>70.16</v>
      </c>
      <c r="H51" s="29">
        <f>2*F51+D51</f>
        <v>1.04</v>
      </c>
      <c r="I51" s="25">
        <f t="shared" si="5"/>
        <v>0.92596014253662395</v>
      </c>
    </row>
    <row r="52" spans="1:20" s="19" customFormat="1" x14ac:dyDescent="0.2">
      <c r="A52" s="27" t="s">
        <v>43</v>
      </c>
      <c r="B52" s="27" t="s">
        <v>13</v>
      </c>
      <c r="C52" s="27">
        <v>2.4</v>
      </c>
      <c r="D52" s="27">
        <v>0.03</v>
      </c>
      <c r="E52" s="27">
        <v>38.9</v>
      </c>
      <c r="F52" s="27">
        <v>0.1</v>
      </c>
      <c r="G52" s="27">
        <f>2*E52-C52</f>
        <v>75.399999999999991</v>
      </c>
      <c r="H52" s="27">
        <f>2*F52+D52</f>
        <v>0.23</v>
      </c>
      <c r="I52" s="25">
        <f t="shared" si="5"/>
        <v>0.99511680084466136</v>
      </c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1:20" s="33" customFormat="1" x14ac:dyDescent="0.2">
      <c r="A53" s="30" t="s">
        <v>45</v>
      </c>
      <c r="B53" s="30" t="s">
        <v>13</v>
      </c>
      <c r="C53" s="30">
        <v>2.39</v>
      </c>
      <c r="D53" s="30">
        <v>0.03</v>
      </c>
      <c r="E53" s="30">
        <v>36.799999999999997</v>
      </c>
      <c r="F53" s="30">
        <v>0.3</v>
      </c>
      <c r="G53" s="30">
        <f>2*E53-C53</f>
        <v>71.209999999999994</v>
      </c>
      <c r="H53" s="30">
        <f>2*F53+D53</f>
        <v>0.63</v>
      </c>
      <c r="I53" s="25">
        <f t="shared" si="5"/>
        <v>0.93981786986934135</v>
      </c>
    </row>
    <row r="54" spans="1:20" s="19" customFormat="1" x14ac:dyDescent="0.2">
      <c r="A54" s="30" t="s">
        <v>47</v>
      </c>
      <c r="B54" s="30" t="s">
        <v>13</v>
      </c>
      <c r="C54" s="30">
        <v>2.36</v>
      </c>
      <c r="D54" s="30">
        <v>0.02</v>
      </c>
      <c r="E54" s="30">
        <v>37.5</v>
      </c>
      <c r="F54" s="30">
        <v>0.1</v>
      </c>
      <c r="G54" s="30">
        <f>2*E54-C54</f>
        <v>72.64</v>
      </c>
      <c r="H54" s="30">
        <f>2*F54+D54</f>
        <v>0.22</v>
      </c>
      <c r="I54" s="25">
        <f t="shared" si="5"/>
        <v>0.95869077471294717</v>
      </c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1:20" s="33" customFormat="1" x14ac:dyDescent="0.2">
      <c r="A55" s="15" t="s">
        <v>30</v>
      </c>
      <c r="B55" s="15" t="s">
        <v>14</v>
      </c>
      <c r="C55" s="15">
        <v>1.87</v>
      </c>
      <c r="D55" s="15">
        <v>0.02</v>
      </c>
      <c r="E55" s="15">
        <v>29.39</v>
      </c>
      <c r="F55" s="15">
        <v>0.08</v>
      </c>
      <c r="G55" s="15">
        <f>2*E55-C55</f>
        <v>56.910000000000004</v>
      </c>
      <c r="H55" s="15">
        <f>2*F55+D55</f>
        <v>0.18</v>
      </c>
      <c r="I55" s="15">
        <f>G55/$N$24</f>
        <v>0.84775808133472375</v>
      </c>
    </row>
    <row r="56" spans="1:20" s="17" customFormat="1" x14ac:dyDescent="0.2">
      <c r="A56" s="15" t="s">
        <v>36</v>
      </c>
      <c r="B56" s="15" t="s">
        <v>14</v>
      </c>
      <c r="C56" s="15">
        <v>1.97</v>
      </c>
      <c r="D56" s="15">
        <v>0.02</v>
      </c>
      <c r="E56" s="15">
        <v>28.2</v>
      </c>
      <c r="F56" s="15">
        <v>0.1</v>
      </c>
      <c r="G56" s="15">
        <f>2*E56-C56</f>
        <v>54.43</v>
      </c>
      <c r="H56" s="15">
        <f>2*F56+D56</f>
        <v>0.22</v>
      </c>
      <c r="I56" s="15">
        <f t="shared" ref="I56:I67" si="6">G56/$N$24</f>
        <v>0.81081483688365863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s="31" customFormat="1" x14ac:dyDescent="0.2">
      <c r="A57" s="15" t="s">
        <v>29</v>
      </c>
      <c r="B57" s="15" t="s">
        <v>14</v>
      </c>
      <c r="C57" s="15">
        <v>1.87</v>
      </c>
      <c r="D57" s="15">
        <v>0.01</v>
      </c>
      <c r="E57" s="15">
        <v>34.5</v>
      </c>
      <c r="F57" s="15">
        <v>0.2</v>
      </c>
      <c r="G57" s="15">
        <f>2*E57-C57</f>
        <v>67.13</v>
      </c>
      <c r="H57" s="15">
        <f>2*F57+D57</f>
        <v>0.41000000000000003</v>
      </c>
      <c r="I57" s="15">
        <f t="shared" si="6"/>
        <v>1</v>
      </c>
    </row>
    <row r="58" spans="1:20" s="27" customFormat="1" x14ac:dyDescent="0.2">
      <c r="A58" s="15" t="s">
        <v>35</v>
      </c>
      <c r="B58" s="15" t="s">
        <v>14</v>
      </c>
      <c r="C58" s="16">
        <v>1.93</v>
      </c>
      <c r="D58" s="15">
        <v>0.01</v>
      </c>
      <c r="E58" s="15">
        <v>31.03</v>
      </c>
      <c r="F58" s="15">
        <v>0.09</v>
      </c>
      <c r="G58" s="15">
        <f>2*E58-C58</f>
        <v>60.13</v>
      </c>
      <c r="H58" s="15">
        <f>2*F58+D58</f>
        <v>0.19</v>
      </c>
      <c r="I58" s="15">
        <f t="shared" si="6"/>
        <v>0.89572471324296155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s="31" customFormat="1" x14ac:dyDescent="0.2">
      <c r="A59" s="17" t="s">
        <v>33</v>
      </c>
      <c r="B59" s="17" t="s">
        <v>14</v>
      </c>
      <c r="C59" s="18">
        <v>1.84</v>
      </c>
      <c r="D59" s="17">
        <v>0.03</v>
      </c>
      <c r="E59" s="17">
        <v>32.4</v>
      </c>
      <c r="F59" s="17">
        <v>0.2</v>
      </c>
      <c r="G59" s="17">
        <f>2*E59-C59</f>
        <v>62.959999999999994</v>
      </c>
      <c r="H59" s="17">
        <f>2*F59+D59</f>
        <v>0.43000000000000005</v>
      </c>
      <c r="I59" s="15">
        <f t="shared" si="6"/>
        <v>0.93788172203187836</v>
      </c>
    </row>
    <row r="60" spans="1:20" s="11" customFormat="1" x14ac:dyDescent="0.2">
      <c r="A60" s="17" t="s">
        <v>37</v>
      </c>
      <c r="B60" s="17" t="s">
        <v>14</v>
      </c>
      <c r="C60" s="18">
        <v>1.9</v>
      </c>
      <c r="D60" s="17">
        <v>0.02</v>
      </c>
      <c r="E60" s="17">
        <v>29.9</v>
      </c>
      <c r="F60" s="17">
        <v>0.2</v>
      </c>
      <c r="G60" s="17">
        <f>2*E60-C60</f>
        <v>57.9</v>
      </c>
      <c r="H60" s="17">
        <f>2*F60+D60</f>
        <v>0.42000000000000004</v>
      </c>
      <c r="I60" s="15">
        <f t="shared" si="6"/>
        <v>0.86250558617607631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s="30" customFormat="1" x14ac:dyDescent="0.2">
      <c r="A61" s="17" t="s">
        <v>28</v>
      </c>
      <c r="B61" s="17" t="s">
        <v>14</v>
      </c>
      <c r="C61" s="18">
        <v>1.87</v>
      </c>
      <c r="D61" s="17">
        <v>0.02</v>
      </c>
      <c r="E61" s="17">
        <v>34</v>
      </c>
      <c r="F61" s="17">
        <v>0.1</v>
      </c>
      <c r="G61" s="17">
        <f>2*E61-C61</f>
        <v>66.13</v>
      </c>
      <c r="H61" s="17">
        <f>2*F61+D61</f>
        <v>0.22</v>
      </c>
      <c r="I61" s="15">
        <f t="shared" si="6"/>
        <v>0.98510353046328025</v>
      </c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1:20" s="34" customFormat="1" x14ac:dyDescent="0.2">
      <c r="A62" s="19" t="s">
        <v>4</v>
      </c>
      <c r="B62" s="19" t="s">
        <v>14</v>
      </c>
      <c r="C62" s="19">
        <v>2.2000000000000002</v>
      </c>
      <c r="D62" s="19">
        <v>0.02</v>
      </c>
      <c r="E62" s="19">
        <v>19.899999999999999</v>
      </c>
      <c r="F62" s="19">
        <v>0.1</v>
      </c>
      <c r="G62" s="19">
        <f>2*E62-C62</f>
        <v>37.599999999999994</v>
      </c>
      <c r="H62" s="19">
        <f>2*F62+D62</f>
        <v>0.22</v>
      </c>
      <c r="I62" s="15">
        <f t="shared" si="6"/>
        <v>0.56010725458066435</v>
      </c>
    </row>
    <row r="63" spans="1:20" s="9" customFormat="1" x14ac:dyDescent="0.2">
      <c r="A63" s="19" t="s">
        <v>5</v>
      </c>
      <c r="B63" s="19" t="s">
        <v>14</v>
      </c>
      <c r="C63" s="19">
        <v>2.02</v>
      </c>
      <c r="D63" s="19">
        <v>0.02</v>
      </c>
      <c r="E63" s="19">
        <v>31.71</v>
      </c>
      <c r="F63" s="19">
        <v>0.08</v>
      </c>
      <c r="G63" s="19">
        <f>2*E63-C63</f>
        <v>61.4</v>
      </c>
      <c r="H63" s="19">
        <f>2*F63+D63</f>
        <v>0.18</v>
      </c>
      <c r="I63" s="15">
        <f t="shared" si="6"/>
        <v>0.91464322955459565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spans="1:20" s="30" customFormat="1" x14ac:dyDescent="0.2">
      <c r="A64" s="19" t="s">
        <v>6</v>
      </c>
      <c r="B64" s="19" t="s">
        <v>14</v>
      </c>
      <c r="C64" s="19">
        <v>1.94</v>
      </c>
      <c r="D64" s="19">
        <v>0.01</v>
      </c>
      <c r="E64" s="19">
        <v>44.1</v>
      </c>
      <c r="F64" s="19">
        <v>0.3</v>
      </c>
      <c r="G64" s="19">
        <f>2*E64-C64</f>
        <v>86.26</v>
      </c>
      <c r="H64" s="19">
        <f>2*F64+D64</f>
        <v>0.61</v>
      </c>
      <c r="I64" s="15">
        <f t="shared" si="6"/>
        <v>1.2849694622374499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1:20" s="9" customFormat="1" x14ac:dyDescent="0.2">
      <c r="A65" s="19" t="s">
        <v>7</v>
      </c>
      <c r="B65" s="19" t="s">
        <v>14</v>
      </c>
      <c r="C65" s="19">
        <v>2.0699999999999998</v>
      </c>
      <c r="D65" s="19">
        <v>0.01</v>
      </c>
      <c r="E65" s="19">
        <v>16.13</v>
      </c>
      <c r="F65" s="19">
        <v>0.03</v>
      </c>
      <c r="G65" s="19">
        <f>2*E65-C65</f>
        <v>30.189999999999998</v>
      </c>
      <c r="H65" s="19">
        <f>2*F65+D65</f>
        <v>6.9999999999999993E-2</v>
      </c>
      <c r="I65" s="15">
        <f t="shared" si="6"/>
        <v>0.44972441531357066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20" s="20" customFormat="1" x14ac:dyDescent="0.2">
      <c r="A66" s="17" t="s">
        <v>31</v>
      </c>
      <c r="B66" s="17" t="s">
        <v>14</v>
      </c>
      <c r="C66" s="17">
        <v>1.9</v>
      </c>
      <c r="D66" s="17">
        <v>0.01</v>
      </c>
      <c r="E66" s="17">
        <v>34.42</v>
      </c>
      <c r="F66" s="17">
        <v>0.06</v>
      </c>
      <c r="G66" s="17">
        <f>2*E66-C66</f>
        <v>66.94</v>
      </c>
      <c r="H66" s="17">
        <f>2*F66+D66</f>
        <v>0.13</v>
      </c>
      <c r="I66" s="15">
        <f t="shared" si="6"/>
        <v>0.99716967078802332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">
      <c r="A67" s="15" t="s">
        <v>32</v>
      </c>
      <c r="B67" s="15" t="s">
        <v>14</v>
      </c>
      <c r="C67" s="15">
        <v>1.96</v>
      </c>
      <c r="D67" s="15">
        <v>0.03</v>
      </c>
      <c r="E67" s="15">
        <v>24.7</v>
      </c>
      <c r="F67" s="15">
        <v>0.8</v>
      </c>
      <c r="G67" s="15">
        <f>2*E67-C67</f>
        <v>47.44</v>
      </c>
      <c r="H67" s="15">
        <f>2*F67+D67</f>
        <v>1.6300000000000001</v>
      </c>
      <c r="I67" s="15">
        <f t="shared" si="6"/>
        <v>0.70668851482198725</v>
      </c>
    </row>
  </sheetData>
  <sortState xmlns:xlrd2="http://schemas.microsoft.com/office/spreadsheetml/2017/richdata2" ref="A24:I67">
    <sortCondition ref="B24:B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3009-C314-6545-8A9B-F53E7251A6A3}">
  <dimension ref="A1"/>
  <sheetViews>
    <sheetView zoomScale="130" zoomScaleNormal="130" workbookViewId="0">
      <selection activeCell="B1" sqref="B1"/>
    </sheetView>
  </sheetViews>
  <sheetFormatPr baseColWidth="10" defaultRowHeight="16" x14ac:dyDescent="0.2"/>
  <sheetData>
    <row r="1" spans="1:1" x14ac:dyDescent="0.2">
      <c r="A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D6DD-EE47-0E4C-808C-98376C9FD0D1}">
  <dimension ref="A1:C21"/>
  <sheetViews>
    <sheetView zoomScale="140" zoomScaleNormal="140" workbookViewId="0">
      <selection activeCell="E20" sqref="E20"/>
    </sheetView>
  </sheetViews>
  <sheetFormatPr baseColWidth="10" defaultRowHeight="16" x14ac:dyDescent="0.2"/>
  <cols>
    <col min="1" max="1" width="14" customWidth="1"/>
  </cols>
  <sheetData>
    <row r="1" spans="1:3" x14ac:dyDescent="0.2">
      <c r="A1" t="s">
        <v>24</v>
      </c>
      <c r="B1" t="s">
        <v>22</v>
      </c>
      <c r="C1" t="s">
        <v>23</v>
      </c>
    </row>
    <row r="2" spans="1:3" x14ac:dyDescent="0.2">
      <c r="A2">
        <v>1</v>
      </c>
      <c r="B2">
        <v>2.988</v>
      </c>
    </row>
    <row r="3" spans="1:3" x14ac:dyDescent="0.2">
      <c r="A3">
        <v>2</v>
      </c>
      <c r="B3">
        <v>3.7530000000000001</v>
      </c>
    </row>
    <row r="4" spans="1:3" x14ac:dyDescent="0.2">
      <c r="A4">
        <v>3</v>
      </c>
      <c r="B4">
        <v>4.6909999999999998</v>
      </c>
    </row>
    <row r="5" spans="1:3" x14ac:dyDescent="0.2">
      <c r="A5">
        <v>4</v>
      </c>
      <c r="B5">
        <v>4.2990000000000004</v>
      </c>
    </row>
    <row r="6" spans="1:3" x14ac:dyDescent="0.2">
      <c r="A6">
        <v>5</v>
      </c>
      <c r="B6">
        <v>2.46</v>
      </c>
    </row>
    <row r="7" spans="1:3" x14ac:dyDescent="0.2">
      <c r="A7">
        <v>6</v>
      </c>
      <c r="B7">
        <v>4.5990000000000002</v>
      </c>
    </row>
    <row r="8" spans="1:3" x14ac:dyDescent="0.2">
      <c r="A8">
        <v>7</v>
      </c>
      <c r="B8">
        <v>3.2719999999999998</v>
      </c>
    </row>
    <row r="9" spans="1:3" x14ac:dyDescent="0.2">
      <c r="A9">
        <v>8</v>
      </c>
      <c r="B9">
        <v>3.4740000000000002</v>
      </c>
    </row>
    <row r="10" spans="1:3" x14ac:dyDescent="0.2">
      <c r="A10">
        <v>9</v>
      </c>
      <c r="B10">
        <v>2.6619999999999999</v>
      </c>
    </row>
    <row r="11" spans="1:3" x14ac:dyDescent="0.2">
      <c r="A11">
        <v>10</v>
      </c>
      <c r="B11">
        <v>3.8010000000000002</v>
      </c>
    </row>
    <row r="12" spans="1:3" x14ac:dyDescent="0.2">
      <c r="A12">
        <v>11</v>
      </c>
      <c r="B12">
        <v>2.8540000000000001</v>
      </c>
    </row>
    <row r="13" spans="1:3" x14ac:dyDescent="0.2">
      <c r="A13">
        <v>12</v>
      </c>
      <c r="B13">
        <v>3.0459999999999998</v>
      </c>
    </row>
    <row r="14" spans="1:3" x14ac:dyDescent="0.2">
      <c r="A14">
        <v>13</v>
      </c>
      <c r="B14">
        <v>3.8290000000000002</v>
      </c>
    </row>
    <row r="15" spans="1:3" x14ac:dyDescent="0.2">
      <c r="A15">
        <v>14</v>
      </c>
      <c r="B15">
        <v>3.6920000000000002</v>
      </c>
    </row>
    <row r="16" spans="1:3" x14ac:dyDescent="0.2">
      <c r="A16">
        <v>15</v>
      </c>
      <c r="B16">
        <v>2.4609999999999999</v>
      </c>
    </row>
    <row r="17" spans="1:2" x14ac:dyDescent="0.2">
      <c r="A17">
        <v>16</v>
      </c>
      <c r="B17">
        <v>5.2409999999999997</v>
      </c>
    </row>
    <row r="18" spans="1:2" x14ac:dyDescent="0.2">
      <c r="A18">
        <v>17</v>
      </c>
      <c r="B18">
        <v>4.0640000000000001</v>
      </c>
    </row>
    <row r="19" spans="1:2" x14ac:dyDescent="0.2">
      <c r="A19">
        <v>18</v>
      </c>
      <c r="B19">
        <v>3.3140000000000001</v>
      </c>
    </row>
    <row r="20" spans="1:2" x14ac:dyDescent="0.2">
      <c r="A20">
        <v>19</v>
      </c>
      <c r="B20">
        <v>3.2589999999999999</v>
      </c>
    </row>
    <row r="21" spans="1:2" x14ac:dyDescent="0.2">
      <c r="A21">
        <v>20</v>
      </c>
      <c r="B21">
        <v>3.113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Sugar_Puckering</vt:lpstr>
      <vt:lpstr>Liz_S2</vt:lpstr>
      <vt:lpstr>S2_remeasured</vt:lpstr>
      <vt:lpstr>Bound_State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2023-02-23T15:48:20Z</dcterms:created>
  <dcterms:modified xsi:type="dcterms:W3CDTF">2023-03-21T21:57:43Z</dcterms:modified>
</cp:coreProperties>
</file>