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work/al-hashimi/data/"/>
    </mc:Choice>
  </mc:AlternateContent>
  <xr:revisionPtr revIDLastSave="0" documentId="13_ncr:1_{A7BEA9A8-B112-0947-83B1-E08E01A7E1C5}" xr6:coauthVersionLast="47" xr6:coauthVersionMax="47" xr10:uidLastSave="{00000000-0000-0000-0000-000000000000}"/>
  <bookViews>
    <workbookView xWindow="660" yWindow="460" windowWidth="31980" windowHeight="18820" activeTab="2" xr2:uid="{C46429BF-EC9D-634C-9840-F4DB466CF979}"/>
  </bookViews>
  <sheets>
    <sheet name="Unilab" sheetId="1" r:id="rId1"/>
    <sheet name="D2O" sheetId="3" r:id="rId2"/>
    <sheet name="Final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20" i="4"/>
  <c r="J21" i="4"/>
  <c r="J22" i="4"/>
  <c r="J23" i="4"/>
  <c r="J24" i="4"/>
  <c r="J25" i="4"/>
  <c r="J26" i="4"/>
  <c r="J27" i="4"/>
  <c r="J28" i="4"/>
  <c r="J29" i="4"/>
  <c r="J30" i="4"/>
  <c r="J2" i="4"/>
  <c r="AD19" i="1"/>
  <c r="AD20" i="1"/>
  <c r="AD21" i="1"/>
  <c r="AD27" i="1"/>
  <c r="AD18" i="1"/>
  <c r="Y19" i="1"/>
  <c r="Y20" i="1"/>
  <c r="Y21" i="1"/>
  <c r="Y25" i="1"/>
  <c r="Y27" i="1"/>
  <c r="Y18" i="1"/>
  <c r="X19" i="1"/>
  <c r="X20" i="1"/>
  <c r="X21" i="1"/>
  <c r="X22" i="1"/>
  <c r="X26" i="1"/>
  <c r="X27" i="1"/>
  <c r="X18" i="1"/>
  <c r="W19" i="1"/>
  <c r="W20" i="1"/>
  <c r="W21" i="1"/>
  <c r="W22" i="1"/>
  <c r="W24" i="1"/>
  <c r="Y24" i="1" s="1"/>
  <c r="W25" i="1"/>
  <c r="W26" i="1"/>
  <c r="W27" i="1"/>
  <c r="W18" i="1"/>
  <c r="V19" i="1"/>
  <c r="V20" i="1"/>
  <c r="V21" i="1"/>
  <c r="V22" i="1"/>
  <c r="V23" i="1"/>
  <c r="X23" i="1" s="1"/>
  <c r="V24" i="1"/>
  <c r="X24" i="1" s="1"/>
  <c r="V25" i="1"/>
  <c r="V26" i="1"/>
  <c r="V27" i="1"/>
  <c r="V18" i="1"/>
  <c r="AD30" i="1"/>
  <c r="AD34" i="1"/>
  <c r="AD29" i="1"/>
  <c r="AC30" i="1"/>
  <c r="AC34" i="1"/>
  <c r="AC29" i="1"/>
  <c r="AB30" i="1"/>
  <c r="AB31" i="1"/>
  <c r="AB32" i="1"/>
  <c r="AB33" i="1"/>
  <c r="AB34" i="1"/>
  <c r="AB29" i="1"/>
  <c r="Y30" i="1"/>
  <c r="Y34" i="1"/>
  <c r="Y29" i="1"/>
  <c r="X30" i="1"/>
  <c r="X31" i="1"/>
  <c r="X32" i="1"/>
  <c r="X33" i="1"/>
  <c r="X34" i="1"/>
  <c r="X29" i="1"/>
  <c r="W30" i="1"/>
  <c r="W34" i="1"/>
  <c r="W29" i="1"/>
  <c r="V30" i="1"/>
  <c r="V31" i="1"/>
  <c r="V32" i="1"/>
  <c r="V33" i="1"/>
  <c r="V34" i="1"/>
  <c r="V29" i="1"/>
  <c r="AA30" i="1"/>
  <c r="AA33" i="1"/>
  <c r="AA34" i="1"/>
  <c r="AA29" i="1"/>
  <c r="Z30" i="1"/>
  <c r="Z31" i="1"/>
  <c r="Z32" i="1"/>
  <c r="Z33" i="1"/>
  <c r="Z34" i="1"/>
  <c r="Z29" i="1"/>
  <c r="U30" i="1"/>
  <c r="U33" i="1"/>
  <c r="U34" i="1"/>
  <c r="U29" i="1"/>
  <c r="T30" i="1"/>
  <c r="T31" i="1"/>
  <c r="T32" i="1"/>
  <c r="T33" i="1"/>
  <c r="T34" i="1"/>
  <c r="T29" i="1"/>
  <c r="AE6" i="1"/>
  <c r="AE7" i="1"/>
  <c r="AE8" i="1"/>
  <c r="AE10" i="1"/>
  <c r="AE11" i="1"/>
  <c r="AE15" i="1"/>
  <c r="AE4" i="1"/>
  <c r="AD6" i="1"/>
  <c r="AD7" i="1"/>
  <c r="AD8" i="1"/>
  <c r="AD10" i="1"/>
  <c r="AD11" i="1"/>
  <c r="AD15" i="1"/>
  <c r="AD4" i="1"/>
  <c r="Y6" i="1"/>
  <c r="Y8" i="1"/>
  <c r="Y10" i="1"/>
  <c r="Y11" i="1"/>
  <c r="Y12" i="1"/>
  <c r="Y15" i="1"/>
  <c r="Y4" i="1"/>
  <c r="X6" i="1"/>
  <c r="X7" i="1"/>
  <c r="X8" i="1"/>
  <c r="X9" i="1"/>
  <c r="X10" i="1"/>
  <c r="X11" i="1"/>
  <c r="X13" i="1"/>
  <c r="X14" i="1"/>
  <c r="X15" i="1"/>
  <c r="X16" i="1"/>
  <c r="X4" i="1"/>
  <c r="AC5" i="1"/>
  <c r="AC6" i="1"/>
  <c r="AC7" i="1"/>
  <c r="AC8" i="1"/>
  <c r="AC9" i="1"/>
  <c r="AC10" i="1"/>
  <c r="AC11" i="1"/>
  <c r="AC12" i="1"/>
  <c r="AC13" i="1"/>
  <c r="AC15" i="1"/>
  <c r="AC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4" i="1"/>
  <c r="W5" i="1"/>
  <c r="Y5" i="1" s="1"/>
  <c r="W6" i="1"/>
  <c r="W7" i="1"/>
  <c r="Y7" i="1" s="1"/>
  <c r="W8" i="1"/>
  <c r="W9" i="1"/>
  <c r="W10" i="1"/>
  <c r="W11" i="1"/>
  <c r="W12" i="1"/>
  <c r="W13" i="1"/>
  <c r="Y13" i="1" s="1"/>
  <c r="W15" i="1"/>
  <c r="W4" i="1"/>
  <c r="V5" i="1"/>
  <c r="X5" i="1" s="1"/>
  <c r="V6" i="1"/>
  <c r="V7" i="1"/>
  <c r="V8" i="1"/>
  <c r="V9" i="1"/>
  <c r="V10" i="1"/>
  <c r="V11" i="1"/>
  <c r="V12" i="1"/>
  <c r="X12" i="1" s="1"/>
  <c r="AD12" i="1" s="1"/>
  <c r="AE12" i="1" s="1"/>
  <c r="V13" i="1"/>
  <c r="V14" i="1"/>
  <c r="V15" i="1"/>
  <c r="V16" i="1"/>
  <c r="V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8" i="1"/>
  <c r="AA19" i="1"/>
  <c r="AA20" i="1"/>
  <c r="AA21" i="1"/>
  <c r="AA22" i="1"/>
  <c r="AA23" i="1"/>
  <c r="AA24" i="1"/>
  <c r="AA25" i="1"/>
  <c r="AA26" i="1"/>
  <c r="AA27" i="1"/>
  <c r="AA4" i="1"/>
  <c r="Z5" i="1"/>
  <c r="Z6" i="1"/>
  <c r="Z7" i="1"/>
  <c r="Z8" i="1"/>
  <c r="Z9" i="1"/>
  <c r="Z10" i="1"/>
  <c r="Z11" i="1"/>
  <c r="Z12" i="1"/>
  <c r="Z13" i="1"/>
  <c r="Z14" i="1"/>
  <c r="Z15" i="1"/>
  <c r="Z16" i="1"/>
  <c r="Z18" i="1"/>
  <c r="Z19" i="1"/>
  <c r="Z20" i="1"/>
  <c r="Z21" i="1"/>
  <c r="Z22" i="1"/>
  <c r="Z23" i="1"/>
  <c r="Z24" i="1"/>
  <c r="Z25" i="1"/>
  <c r="Z26" i="1"/>
  <c r="Z27" i="1"/>
  <c r="Z4" i="1"/>
  <c r="U19" i="1"/>
  <c r="U20" i="1"/>
  <c r="U21" i="1"/>
  <c r="U22" i="1"/>
  <c r="U23" i="1"/>
  <c r="U24" i="1"/>
  <c r="U25" i="1"/>
  <c r="U26" i="1"/>
  <c r="Y26" i="1" s="1"/>
  <c r="AD26" i="1" s="1"/>
  <c r="U27" i="1"/>
  <c r="U18" i="1"/>
  <c r="U5" i="1"/>
  <c r="U6" i="1"/>
  <c r="U7" i="1"/>
  <c r="U8" i="1"/>
  <c r="U9" i="1"/>
  <c r="Y9" i="1" s="1"/>
  <c r="AD9" i="1" s="1"/>
  <c r="AE9" i="1" s="1"/>
  <c r="U10" i="1"/>
  <c r="U11" i="1"/>
  <c r="U12" i="1"/>
  <c r="U13" i="1"/>
  <c r="U14" i="1"/>
  <c r="U15" i="1"/>
  <c r="U16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8" i="1"/>
  <c r="T19" i="1"/>
  <c r="T20" i="1"/>
  <c r="T21" i="1"/>
  <c r="T22" i="1"/>
  <c r="T23" i="1"/>
  <c r="T24" i="1"/>
  <c r="T25" i="1"/>
  <c r="T26" i="1"/>
  <c r="T27" i="1"/>
  <c r="T4" i="1"/>
  <c r="AD5" i="1" l="1"/>
  <c r="AE5" i="1" s="1"/>
  <c r="AD24" i="1"/>
  <c r="X25" i="1"/>
  <c r="AD25" i="1"/>
  <c r="Y22" i="1"/>
  <c r="AD22" i="1" s="1"/>
  <c r="AD13" i="1"/>
  <c r="AE13" i="1" s="1"/>
</calcChain>
</file>

<file path=xl/sharedStrings.xml><?xml version="1.0" encoding="utf-8"?>
<sst xmlns="http://schemas.openxmlformats.org/spreadsheetml/2006/main" count="254" uniqueCount="70">
  <si>
    <t>ResID</t>
  </si>
  <si>
    <t>BondVec</t>
  </si>
  <si>
    <t>1H</t>
  </si>
  <si>
    <t>13C</t>
  </si>
  <si>
    <t>Isotropic</t>
  </si>
  <si>
    <t>Anisotropic</t>
  </si>
  <si>
    <t>J-1H</t>
  </si>
  <si>
    <t>JD-1H</t>
  </si>
  <si>
    <t>D-1H</t>
  </si>
  <si>
    <t>S3CT up</t>
  </si>
  <si>
    <t>S3CT down</t>
  </si>
  <si>
    <t>G28</t>
  </si>
  <si>
    <t>G26</t>
  </si>
  <si>
    <t>G36</t>
  </si>
  <si>
    <t>G*25</t>
  </si>
  <si>
    <t>G34</t>
  </si>
  <si>
    <t>A27</t>
  </si>
  <si>
    <t>G33</t>
  </si>
  <si>
    <t>G32</t>
  </si>
  <si>
    <t>C29</t>
  </si>
  <si>
    <t>A35</t>
  </si>
  <si>
    <t>U38?</t>
  </si>
  <si>
    <t>U31</t>
  </si>
  <si>
    <t>C*40</t>
  </si>
  <si>
    <t>C30</t>
  </si>
  <si>
    <t>C39</t>
  </si>
  <si>
    <t>C37</t>
  </si>
  <si>
    <t>U38</t>
  </si>
  <si>
    <t>C8H8</t>
  </si>
  <si>
    <t>C6H6</t>
  </si>
  <si>
    <t>C1'H1'</t>
  </si>
  <si>
    <t>C5H5</t>
  </si>
  <si>
    <t>Trosy L</t>
  </si>
  <si>
    <t>Trosy R</t>
  </si>
  <si>
    <t>J-13C</t>
  </si>
  <si>
    <t>JD-13C</t>
  </si>
  <si>
    <t>D-13C</t>
  </si>
  <si>
    <t>J-1H-Err</t>
  </si>
  <si>
    <t>J-13C-Err</t>
  </si>
  <si>
    <t>JD-1H-Err</t>
  </si>
  <si>
    <t>JD-13C-Err</t>
  </si>
  <si>
    <t>NV</t>
  </si>
  <si>
    <t>ITL</t>
  </si>
  <si>
    <t>D-Err</t>
  </si>
  <si>
    <t>D-Err-sq</t>
  </si>
  <si>
    <t>OL</t>
  </si>
  <si>
    <t>Comments</t>
  </si>
  <si>
    <t>Anisotropic 13C measurements unreliable due to poor signal intensity</t>
  </si>
  <si>
    <t xml:space="preserve">Isotropic 13C DM peak affected by water; Anisotropic 13C (DM+UM) peak has low intensity </t>
  </si>
  <si>
    <t>Isotropic 13C (UM/DM) peaks affected by water</t>
  </si>
  <si>
    <t>Anisotropic 1H measurements unreliable due to poor signal and overlap</t>
  </si>
  <si>
    <t>res_no</t>
  </si>
  <si>
    <t>res_name</t>
  </si>
  <si>
    <t>bond_vector</t>
  </si>
  <si>
    <t>G</t>
  </si>
  <si>
    <t>A</t>
  </si>
  <si>
    <t>C</t>
  </si>
  <si>
    <t>U</t>
  </si>
  <si>
    <t>j_1h</t>
  </si>
  <si>
    <t>j_13c</t>
  </si>
  <si>
    <t>jd_1h</t>
  </si>
  <si>
    <t>jd_13c</t>
  </si>
  <si>
    <t>d_1h</t>
  </si>
  <si>
    <t>d_13c</t>
  </si>
  <si>
    <t>d_avg</t>
  </si>
  <si>
    <t>rdc_type</t>
  </si>
  <si>
    <t>avg</t>
  </si>
  <si>
    <t>1h</t>
  </si>
  <si>
    <t>qc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</si>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</sst>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4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0" borderId="0" xfId="0" applyFont="1"/>
    <xf numFmtId="0" fontId="0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3" borderId="0" xfId="0" applyNumberFormat="1" applyFill="1"/>
    <xf numFmtId="0" fontId="0" fillId="3" borderId="0" xfId="0" applyFont="1" applyFill="1"/>
    <xf numFmtId="0" fontId="1" fillId="2" borderId="0" xfId="0" applyFont="1" applyFill="1"/>
    <xf numFmtId="0" fontId="0" fillId="7" borderId="0" xfId="0" applyFont="1" applyFill="1"/>
    <xf numFmtId="0" fontId="0" fillId="6" borderId="0" xfId="0" applyFont="1" applyFill="1"/>
    <xf numFmtId="0" fontId="0" fillId="0" borderId="0" xfId="0" applyFont="1"/>
    <xf numFmtId="0" fontId="1" fillId="0" borderId="0" xfId="0" applyFont="1" applyFill="1"/>
    <xf numFmtId="0" fontId="0" fillId="0" borderId="0" xfId="0" applyFont="1" applyFill="1"/>
    <xf numFmtId="0" fontId="1" fillId="3" borderId="0" xfId="0" applyFont="1" applyFill="1"/>
    <xf numFmtId="0" fontId="0" fillId="8" borderId="0" xfId="0" applyFill="1"/>
    <xf numFmtId="0" fontId="0" fillId="8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3" fillId="8" borderId="0" xfId="0" applyFont="1" applyFill="1"/>
    <xf numFmtId="0" fontId="1" fillId="6" borderId="0" xfId="0" applyNumberFormat="1" applyFont="1" applyFill="1"/>
    <xf numFmtId="0" fontId="0" fillId="0" borderId="0" xfId="0" applyNumberForma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3292-1C35-F749-996C-7A4AA4A4AB4E}">
  <dimension ref="A1:AF41"/>
  <sheetViews>
    <sheetView zoomScale="125" zoomScaleNormal="10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X17" sqref="X17"/>
    </sheetView>
  </sheetViews>
  <sheetFormatPr baseColWidth="10" defaultRowHeight="16" x14ac:dyDescent="0.2"/>
  <sheetData>
    <row r="1" spans="1:32" x14ac:dyDescent="0.2">
      <c r="D1" s="31" t="s">
        <v>4</v>
      </c>
      <c r="E1" s="31"/>
      <c r="F1" s="31"/>
      <c r="G1" s="31"/>
      <c r="H1" s="31" t="s">
        <v>4</v>
      </c>
      <c r="I1" s="31"/>
      <c r="J1" s="31"/>
      <c r="K1" s="31"/>
      <c r="L1" s="26" t="s">
        <v>5</v>
      </c>
      <c r="M1" s="26"/>
      <c r="N1" s="26"/>
      <c r="O1" s="26"/>
      <c r="P1" s="26" t="s">
        <v>5</v>
      </c>
      <c r="Q1" s="26"/>
      <c r="R1" s="26"/>
      <c r="S1" s="26"/>
    </row>
    <row r="2" spans="1:32" x14ac:dyDescent="0.2">
      <c r="D2" s="29" t="s">
        <v>32</v>
      </c>
      <c r="E2" s="29"/>
      <c r="F2" s="30" t="s">
        <v>33</v>
      </c>
      <c r="G2" s="30"/>
      <c r="H2" s="29" t="s">
        <v>9</v>
      </c>
      <c r="I2" s="29"/>
      <c r="J2" s="30" t="s">
        <v>10</v>
      </c>
      <c r="K2" s="30"/>
      <c r="L2" s="27" t="s">
        <v>32</v>
      </c>
      <c r="M2" s="27"/>
      <c r="N2" s="28" t="s">
        <v>33</v>
      </c>
      <c r="O2" s="28"/>
      <c r="P2" s="27" t="s">
        <v>9</v>
      </c>
      <c r="Q2" s="27"/>
      <c r="R2" s="28" t="s">
        <v>10</v>
      </c>
      <c r="S2" s="28"/>
    </row>
    <row r="3" spans="1:32" x14ac:dyDescent="0.2">
      <c r="A3" t="s">
        <v>0</v>
      </c>
      <c r="B3" t="s">
        <v>1</v>
      </c>
      <c r="D3" s="1" t="s">
        <v>2</v>
      </c>
      <c r="E3" s="1" t="s">
        <v>3</v>
      </c>
      <c r="F3" s="2" t="s">
        <v>2</v>
      </c>
      <c r="G3" s="2" t="s">
        <v>3</v>
      </c>
      <c r="H3" s="1" t="s">
        <v>2</v>
      </c>
      <c r="I3" s="1" t="s">
        <v>3</v>
      </c>
      <c r="J3" s="2" t="s">
        <v>2</v>
      </c>
      <c r="K3" s="2" t="s">
        <v>3</v>
      </c>
      <c r="L3" s="3" t="s">
        <v>2</v>
      </c>
      <c r="M3" s="3" t="s">
        <v>3</v>
      </c>
      <c r="N3" s="4" t="s">
        <v>2</v>
      </c>
      <c r="O3" s="4" t="s">
        <v>3</v>
      </c>
      <c r="P3" s="3" t="s">
        <v>2</v>
      </c>
      <c r="Q3" s="3" t="s">
        <v>3</v>
      </c>
      <c r="R3" s="4" t="s">
        <v>2</v>
      </c>
      <c r="S3" s="4" t="s">
        <v>3</v>
      </c>
      <c r="T3" t="s">
        <v>6</v>
      </c>
      <c r="U3" t="s">
        <v>34</v>
      </c>
      <c r="V3" t="s">
        <v>7</v>
      </c>
      <c r="W3" t="s">
        <v>35</v>
      </c>
      <c r="X3" t="s">
        <v>8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43</v>
      </c>
      <c r="AE3" t="s">
        <v>44</v>
      </c>
      <c r="AF3" t="s">
        <v>46</v>
      </c>
    </row>
    <row r="4" spans="1:32" x14ac:dyDescent="0.2">
      <c r="A4" t="s">
        <v>11</v>
      </c>
      <c r="B4" t="s">
        <v>28</v>
      </c>
      <c r="D4" s="1">
        <v>4385.5879999999997</v>
      </c>
      <c r="E4" s="1">
        <v>20554.228999999999</v>
      </c>
      <c r="F4" s="2">
        <v>4171.1570000000002</v>
      </c>
      <c r="G4" s="2">
        <v>20555.240000000002</v>
      </c>
      <c r="H4" s="1">
        <v>4277.1679999999997</v>
      </c>
      <c r="I4" s="1">
        <v>20554.105</v>
      </c>
      <c r="J4" s="2">
        <v>4278.6859999999997</v>
      </c>
      <c r="K4" s="2">
        <v>20338.298999999999</v>
      </c>
      <c r="L4" s="3">
        <v>4395.6629999999996</v>
      </c>
      <c r="M4" s="3">
        <v>20556.947</v>
      </c>
      <c r="N4" s="4">
        <v>4163.8760000000002</v>
      </c>
      <c r="O4" s="4">
        <v>20557.561000000002</v>
      </c>
      <c r="P4" s="3">
        <v>4280.3559999999998</v>
      </c>
      <c r="Q4" s="3">
        <v>20325.175999999999</v>
      </c>
      <c r="R4" s="4">
        <v>4281.7020000000002</v>
      </c>
      <c r="S4" s="4">
        <v>20556.581999999999</v>
      </c>
      <c r="T4">
        <f>D4-F4</f>
        <v>214.43099999999959</v>
      </c>
      <c r="U4">
        <f>I4-K4</f>
        <v>215.80600000000049</v>
      </c>
      <c r="V4">
        <f>L4-N4</f>
        <v>231.78699999999935</v>
      </c>
      <c r="W4">
        <f>S4-Q4</f>
        <v>231.40599999999904</v>
      </c>
      <c r="X4">
        <f>V4-T4</f>
        <v>17.355999999999767</v>
      </c>
      <c r="Y4">
        <f>W4-U4</f>
        <v>15.599999999998545</v>
      </c>
      <c r="Z4">
        <f>E4-G4</f>
        <v>-1.011000000002241</v>
      </c>
      <c r="AA4">
        <f>H4-J4</f>
        <v>-1.5180000000000291</v>
      </c>
      <c r="AB4">
        <f>M4-O4</f>
        <v>-0.61400000000139698</v>
      </c>
      <c r="AC4">
        <f>P4-R4</f>
        <v>-1.3460000000004584</v>
      </c>
      <c r="AD4">
        <f>X4-Y4</f>
        <v>1.7560000000012224</v>
      </c>
      <c r="AE4">
        <f>AD4*AD4</f>
        <v>3.0835360000042931</v>
      </c>
    </row>
    <row r="5" spans="1:32" x14ac:dyDescent="0.2">
      <c r="A5" t="s">
        <v>12</v>
      </c>
      <c r="B5" t="s">
        <v>28</v>
      </c>
      <c r="D5" s="1">
        <v>4638.2</v>
      </c>
      <c r="E5" s="1">
        <v>20666.768</v>
      </c>
      <c r="F5" s="2">
        <v>4422.8180000000002</v>
      </c>
      <c r="G5" s="2">
        <v>20666.758000000002</v>
      </c>
      <c r="H5" s="1">
        <v>4529.165</v>
      </c>
      <c r="I5" s="1">
        <v>20666.66</v>
      </c>
      <c r="J5" s="2">
        <v>4530.63</v>
      </c>
      <c r="K5" s="2">
        <v>20452.120999999999</v>
      </c>
      <c r="L5" s="3">
        <v>4647.6369999999997</v>
      </c>
      <c r="M5" s="3">
        <v>20667.651999999998</v>
      </c>
      <c r="N5" s="4">
        <v>4419.9229999999998</v>
      </c>
      <c r="O5" s="4">
        <v>20669.271000000001</v>
      </c>
      <c r="P5" s="8">
        <v>4533.8310000000001</v>
      </c>
      <c r="Q5" s="8">
        <v>20438.741000000002</v>
      </c>
      <c r="R5" s="9">
        <v>4534.29</v>
      </c>
      <c r="S5" s="9">
        <v>20665.936000000002</v>
      </c>
      <c r="T5">
        <f t="shared" ref="T5:T27" si="0">D5-F5</f>
        <v>215.38199999999961</v>
      </c>
      <c r="U5">
        <f t="shared" ref="U5:U16" si="1">I5-K5</f>
        <v>214.53900000000067</v>
      </c>
      <c r="V5" s="6">
        <f t="shared" ref="V5:V16" si="2">L5-N5</f>
        <v>227.71399999999994</v>
      </c>
      <c r="W5" s="6">
        <f t="shared" ref="W5:W15" si="3">S5-Q5</f>
        <v>227.19499999999971</v>
      </c>
      <c r="X5">
        <f t="shared" ref="X5:X16" si="4">V5-T5</f>
        <v>12.332000000000335</v>
      </c>
      <c r="Y5" s="6">
        <f t="shared" ref="Y5:Y15" si="5">W5-U5</f>
        <v>12.65599999999904</v>
      </c>
      <c r="Z5">
        <f t="shared" ref="Z5:Z27" si="6">E5-G5</f>
        <v>9.9999999983992893E-3</v>
      </c>
      <c r="AA5">
        <f t="shared" ref="AA5:AA27" si="7">H5-J5</f>
        <v>-1.4650000000001455</v>
      </c>
      <c r="AB5">
        <f t="shared" ref="AB5:AB16" si="8">M5-O5</f>
        <v>-1.6190000000024156</v>
      </c>
      <c r="AC5">
        <f t="shared" ref="AC5:AC15" si="9">P5-R5</f>
        <v>-0.45899999999983265</v>
      </c>
      <c r="AD5" s="15">
        <f t="shared" ref="AD5:AD15" si="10">X5-Y5</f>
        <v>-0.32399999999870488</v>
      </c>
      <c r="AE5">
        <f t="shared" ref="AE5:AE15" si="11">AD5*AD5</f>
        <v>0.10497599999916077</v>
      </c>
      <c r="AF5" t="s">
        <v>50</v>
      </c>
    </row>
    <row r="6" spans="1:32" x14ac:dyDescent="0.2">
      <c r="A6" t="s">
        <v>13</v>
      </c>
      <c r="B6" t="s">
        <v>28</v>
      </c>
      <c r="D6" s="1">
        <v>4554.0079999999998</v>
      </c>
      <c r="E6" s="1">
        <v>20748.101999999999</v>
      </c>
      <c r="F6" s="2">
        <v>4337.8220000000001</v>
      </c>
      <c r="G6" s="2">
        <v>20748.396000000001</v>
      </c>
      <c r="H6" s="1">
        <v>4445.4160000000002</v>
      </c>
      <c r="I6" s="1">
        <v>20748.633000000002</v>
      </c>
      <c r="J6" s="2">
        <v>4444.893</v>
      </c>
      <c r="K6" s="2">
        <v>20532.375</v>
      </c>
      <c r="L6" s="3">
        <v>4560.7079999999996</v>
      </c>
      <c r="M6" s="3">
        <v>20748.451000000001</v>
      </c>
      <c r="N6" s="4">
        <v>4335.6419999999998</v>
      </c>
      <c r="O6" s="4">
        <v>20748.848000000002</v>
      </c>
      <c r="P6" s="3">
        <v>4447.7820000000002</v>
      </c>
      <c r="Q6" s="3">
        <v>20521.645</v>
      </c>
      <c r="R6" s="4">
        <v>4449.5469999999996</v>
      </c>
      <c r="S6" s="4">
        <v>20748.175999999999</v>
      </c>
      <c r="T6">
        <f t="shared" si="0"/>
        <v>216.18599999999969</v>
      </c>
      <c r="U6">
        <f t="shared" si="1"/>
        <v>216.25800000000163</v>
      </c>
      <c r="V6">
        <f t="shared" si="2"/>
        <v>225.0659999999998</v>
      </c>
      <c r="W6">
        <f t="shared" si="3"/>
        <v>226.53099999999904</v>
      </c>
      <c r="X6">
        <f t="shared" si="4"/>
        <v>8.8800000000001091</v>
      </c>
      <c r="Y6">
        <f t="shared" si="5"/>
        <v>10.27299999999741</v>
      </c>
      <c r="Z6">
        <f t="shared" si="6"/>
        <v>-0.29400000000168802</v>
      </c>
      <c r="AA6">
        <f t="shared" si="7"/>
        <v>0.52300000000013824</v>
      </c>
      <c r="AB6">
        <f t="shared" si="8"/>
        <v>-0.39700000000084401</v>
      </c>
      <c r="AC6">
        <f t="shared" si="9"/>
        <v>-1.7649999999994179</v>
      </c>
      <c r="AD6">
        <f t="shared" si="10"/>
        <v>-1.3929999999973006</v>
      </c>
      <c r="AE6">
        <f t="shared" si="11"/>
        <v>1.9404489999924794</v>
      </c>
    </row>
    <row r="7" spans="1:32" x14ac:dyDescent="0.2">
      <c r="A7" t="s">
        <v>14</v>
      </c>
      <c r="B7" t="s">
        <v>28</v>
      </c>
      <c r="D7" s="1">
        <v>4980.7030000000004</v>
      </c>
      <c r="E7" s="1">
        <v>21094.928</v>
      </c>
      <c r="F7" s="2">
        <v>4763.174</v>
      </c>
      <c r="G7" s="2">
        <v>21094.93</v>
      </c>
      <c r="H7" s="1">
        <v>4872.1670000000004</v>
      </c>
      <c r="I7" s="1">
        <v>21094.6</v>
      </c>
      <c r="J7" s="2">
        <v>4871.2929999999997</v>
      </c>
      <c r="K7" s="2">
        <v>20876.958999999999</v>
      </c>
      <c r="L7" s="3">
        <v>4983.5720000000001</v>
      </c>
      <c r="M7" s="3">
        <v>21093.164000000001</v>
      </c>
      <c r="N7" s="4">
        <v>4764.143</v>
      </c>
      <c r="O7" s="4">
        <v>21094.178</v>
      </c>
      <c r="P7" s="3">
        <v>4872.7430000000004</v>
      </c>
      <c r="Q7" s="3">
        <v>20874.434000000001</v>
      </c>
      <c r="R7" s="4">
        <v>4874.66</v>
      </c>
      <c r="S7" s="4">
        <v>21093.27</v>
      </c>
      <c r="T7">
        <f t="shared" si="0"/>
        <v>217.52900000000045</v>
      </c>
      <c r="U7">
        <f t="shared" si="1"/>
        <v>217.64099999999962</v>
      </c>
      <c r="V7">
        <f t="shared" si="2"/>
        <v>219.42900000000009</v>
      </c>
      <c r="W7">
        <f t="shared" si="3"/>
        <v>218.83599999999933</v>
      </c>
      <c r="X7">
        <f t="shared" si="4"/>
        <v>1.8999999999996362</v>
      </c>
      <c r="Y7">
        <f t="shared" si="5"/>
        <v>1.194999999999709</v>
      </c>
      <c r="Z7">
        <f t="shared" si="6"/>
        <v>-2.0000000004074536E-3</v>
      </c>
      <c r="AA7">
        <f t="shared" si="7"/>
        <v>0.87400000000070577</v>
      </c>
      <c r="AB7">
        <f t="shared" si="8"/>
        <v>-1.0139999999992142</v>
      </c>
      <c r="AC7">
        <f t="shared" si="9"/>
        <v>-1.9169999999994616</v>
      </c>
      <c r="AD7">
        <f t="shared" si="10"/>
        <v>0.70499999999992724</v>
      </c>
      <c r="AE7">
        <f t="shared" si="11"/>
        <v>0.49702499999989741</v>
      </c>
    </row>
    <row r="8" spans="1:32" x14ac:dyDescent="0.2">
      <c r="A8" t="s">
        <v>15</v>
      </c>
      <c r="B8" t="s">
        <v>28</v>
      </c>
      <c r="D8" s="1">
        <v>4839.8530000000001</v>
      </c>
      <c r="E8" s="1">
        <v>21058</v>
      </c>
      <c r="F8" s="2">
        <v>4626.1009999999997</v>
      </c>
      <c r="G8" s="2">
        <v>21059.553</v>
      </c>
      <c r="H8" s="1">
        <v>4734.0810000000001</v>
      </c>
      <c r="I8" s="1">
        <v>21058.750899999999</v>
      </c>
      <c r="J8" s="2">
        <v>4733.17</v>
      </c>
      <c r="K8" s="2">
        <v>20843.365000000002</v>
      </c>
      <c r="L8" s="3">
        <v>4847.0249999999996</v>
      </c>
      <c r="M8" s="3">
        <v>21058.863000000001</v>
      </c>
      <c r="N8" s="4">
        <v>4625.5929999999998</v>
      </c>
      <c r="O8" s="4">
        <v>21058.437999999998</v>
      </c>
      <c r="P8" s="3">
        <v>4735.9650000000001</v>
      </c>
      <c r="Q8" s="3">
        <v>20837.5</v>
      </c>
      <c r="R8" s="4">
        <v>4738.6239999999998</v>
      </c>
      <c r="S8" s="4">
        <v>21060.23</v>
      </c>
      <c r="T8">
        <f t="shared" si="0"/>
        <v>213.75200000000041</v>
      </c>
      <c r="U8">
        <f t="shared" si="1"/>
        <v>215.38589999999749</v>
      </c>
      <c r="V8">
        <f t="shared" si="2"/>
        <v>221.43199999999979</v>
      </c>
      <c r="W8">
        <f t="shared" si="3"/>
        <v>222.72999999999956</v>
      </c>
      <c r="X8">
        <f t="shared" si="4"/>
        <v>7.6799999999993815</v>
      </c>
      <c r="Y8">
        <f t="shared" si="5"/>
        <v>7.3441000000020722</v>
      </c>
      <c r="Z8">
        <f t="shared" si="6"/>
        <v>-1.5529999999998836</v>
      </c>
      <c r="AA8">
        <f t="shared" si="7"/>
        <v>0.91100000000005821</v>
      </c>
      <c r="AB8">
        <f t="shared" si="8"/>
        <v>0.42500000000291038</v>
      </c>
      <c r="AC8">
        <f t="shared" si="9"/>
        <v>-2.6589999999996508</v>
      </c>
      <c r="AD8">
        <f t="shared" si="10"/>
        <v>0.33589999999730935</v>
      </c>
      <c r="AE8">
        <f t="shared" si="11"/>
        <v>0.11282880999819242</v>
      </c>
    </row>
    <row r="9" spans="1:32" s="15" customFormat="1" x14ac:dyDescent="0.2">
      <c r="A9" s="15" t="s">
        <v>16</v>
      </c>
      <c r="B9" s="15" t="s">
        <v>28</v>
      </c>
      <c r="D9" s="7">
        <v>4748.116</v>
      </c>
      <c r="E9" s="7">
        <v>21109.403999999999</v>
      </c>
      <c r="F9" s="11">
        <v>4533.5119999999997</v>
      </c>
      <c r="G9" s="11">
        <v>21109.717000000001</v>
      </c>
      <c r="H9" s="7">
        <v>4641.4070000000002</v>
      </c>
      <c r="I9" s="7">
        <v>21109.715</v>
      </c>
      <c r="J9" s="11">
        <v>4640</v>
      </c>
      <c r="K9" s="11">
        <v>20893.379000000001</v>
      </c>
      <c r="L9" s="14">
        <v>4759.1109999999999</v>
      </c>
      <c r="M9" s="14">
        <v>21111.041000000001</v>
      </c>
      <c r="N9" s="13">
        <v>4529.0780000000004</v>
      </c>
      <c r="O9" s="13">
        <v>21112.1</v>
      </c>
      <c r="P9" s="14">
        <v>4643.8239999999996</v>
      </c>
      <c r="Q9" s="14">
        <v>20879.738000000001</v>
      </c>
      <c r="R9" s="13">
        <v>4645.5770000000002</v>
      </c>
      <c r="S9" s="13">
        <v>21110.51</v>
      </c>
      <c r="T9" s="15">
        <f t="shared" si="0"/>
        <v>214.60400000000027</v>
      </c>
      <c r="U9" s="15">
        <f t="shared" si="1"/>
        <v>216.33599999999933</v>
      </c>
      <c r="V9" s="15">
        <f t="shared" si="2"/>
        <v>230.03299999999945</v>
      </c>
      <c r="W9" s="15">
        <f t="shared" si="3"/>
        <v>230.77199999999721</v>
      </c>
      <c r="X9" s="15">
        <f t="shared" si="4"/>
        <v>15.428999999999178</v>
      </c>
      <c r="Y9" s="15">
        <f t="shared" si="5"/>
        <v>14.435999999997875</v>
      </c>
      <c r="Z9" s="15">
        <f t="shared" si="6"/>
        <v>-0.31300000000192085</v>
      </c>
      <c r="AA9" s="15">
        <f t="shared" si="7"/>
        <v>1.4070000000001528</v>
      </c>
      <c r="AB9" s="15">
        <f t="shared" si="8"/>
        <v>-1.058999999997468</v>
      </c>
      <c r="AC9" s="15">
        <f t="shared" si="9"/>
        <v>-1.7530000000006112</v>
      </c>
      <c r="AD9" s="15">
        <f t="shared" si="10"/>
        <v>0.9930000000013024</v>
      </c>
      <c r="AE9" s="15">
        <f t="shared" si="11"/>
        <v>0.98604900000258655</v>
      </c>
    </row>
    <row r="10" spans="1:32" s="15" customFormat="1" x14ac:dyDescent="0.2">
      <c r="A10" s="15" t="s">
        <v>17</v>
      </c>
      <c r="B10" s="15" t="s">
        <v>28</v>
      </c>
      <c r="D10" s="7">
        <v>4685.5600000000004</v>
      </c>
      <c r="E10" s="7">
        <v>21141.773000000001</v>
      </c>
      <c r="F10" s="11">
        <v>4469.6760000000004</v>
      </c>
      <c r="G10" s="11">
        <v>21141.873</v>
      </c>
      <c r="H10" s="7">
        <v>4577.5410000000002</v>
      </c>
      <c r="I10" s="7">
        <v>21142.868999999999</v>
      </c>
      <c r="J10" s="11">
        <v>4575.527</v>
      </c>
      <c r="K10" s="11">
        <v>20927.782999999999</v>
      </c>
      <c r="L10" s="14">
        <v>4687.442</v>
      </c>
      <c r="M10" s="14">
        <v>21141.974999999999</v>
      </c>
      <c r="N10" s="13">
        <v>4468.1970000000001</v>
      </c>
      <c r="O10" s="13">
        <v>21142.236000000001</v>
      </c>
      <c r="P10" s="14">
        <v>4579.0590000000002</v>
      </c>
      <c r="Q10" s="14">
        <v>20921.866999999998</v>
      </c>
      <c r="R10" s="13">
        <v>4580.5360000000001</v>
      </c>
      <c r="S10" s="13">
        <v>21142.324000000001</v>
      </c>
      <c r="T10" s="15">
        <f t="shared" si="0"/>
        <v>215.88400000000001</v>
      </c>
      <c r="U10" s="15">
        <f t="shared" si="1"/>
        <v>215.08599999999933</v>
      </c>
      <c r="V10" s="15">
        <f t="shared" si="2"/>
        <v>219.24499999999989</v>
      </c>
      <c r="W10" s="15">
        <f t="shared" si="3"/>
        <v>220.45700000000215</v>
      </c>
      <c r="X10" s="15">
        <f t="shared" si="4"/>
        <v>3.3609999999998763</v>
      </c>
      <c r="Y10" s="15">
        <f t="shared" si="5"/>
        <v>5.3710000000028231</v>
      </c>
      <c r="Z10" s="15">
        <f t="shared" si="6"/>
        <v>-9.9999999998544808E-2</v>
      </c>
      <c r="AA10" s="15">
        <f t="shared" si="7"/>
        <v>2.0140000000001237</v>
      </c>
      <c r="AB10" s="15">
        <f t="shared" si="8"/>
        <v>-0.26100000000224099</v>
      </c>
      <c r="AC10" s="15">
        <f t="shared" si="9"/>
        <v>-1.4769999999998618</v>
      </c>
      <c r="AD10" s="15">
        <f t="shared" si="10"/>
        <v>-2.0100000000029468</v>
      </c>
      <c r="AE10" s="15">
        <f t="shared" si="11"/>
        <v>4.0401000000118463</v>
      </c>
    </row>
    <row r="11" spans="1:32" x14ac:dyDescent="0.2">
      <c r="A11" t="s">
        <v>18</v>
      </c>
      <c r="B11" t="s">
        <v>28</v>
      </c>
      <c r="D11" s="1">
        <v>4784.0770000000002</v>
      </c>
      <c r="E11" s="1">
        <v>21313.713</v>
      </c>
      <c r="F11" s="2">
        <v>4569.3490000000002</v>
      </c>
      <c r="G11" s="2">
        <v>21314.623</v>
      </c>
      <c r="H11" s="1">
        <v>4676.1710000000003</v>
      </c>
      <c r="I11" s="1">
        <v>21314.008000000002</v>
      </c>
      <c r="J11" s="2">
        <v>4676.2669999999998</v>
      </c>
      <c r="K11" s="2">
        <v>21098.655999999999</v>
      </c>
      <c r="L11" s="3">
        <v>4783.9979999999996</v>
      </c>
      <c r="M11" s="3">
        <v>21312.958999999999</v>
      </c>
      <c r="N11" s="4">
        <v>4570.3900000000003</v>
      </c>
      <c r="O11" s="4">
        <v>21313.857</v>
      </c>
      <c r="P11" s="3">
        <v>4677.1869999999999</v>
      </c>
      <c r="Q11" s="3">
        <v>21098.888999999999</v>
      </c>
      <c r="R11" s="4">
        <v>4678.683</v>
      </c>
      <c r="S11" s="4">
        <v>21313.09</v>
      </c>
      <c r="T11">
        <f t="shared" si="0"/>
        <v>214.72800000000007</v>
      </c>
      <c r="U11">
        <f t="shared" si="1"/>
        <v>215.35200000000259</v>
      </c>
      <c r="V11">
        <f t="shared" si="2"/>
        <v>213.60799999999927</v>
      </c>
      <c r="W11">
        <f t="shared" si="3"/>
        <v>214.20100000000093</v>
      </c>
      <c r="X11">
        <f t="shared" si="4"/>
        <v>-1.1200000000008004</v>
      </c>
      <c r="Y11">
        <f t="shared" si="5"/>
        <v>-1.1510000000016589</v>
      </c>
      <c r="Z11">
        <f t="shared" si="6"/>
        <v>-0.90999999999985448</v>
      </c>
      <c r="AA11">
        <f t="shared" si="7"/>
        <v>-9.5999999999548891E-2</v>
      </c>
      <c r="AB11">
        <f t="shared" si="8"/>
        <v>-0.89800000000104774</v>
      </c>
      <c r="AC11">
        <f t="shared" si="9"/>
        <v>-1.4960000000000946</v>
      </c>
      <c r="AD11">
        <f t="shared" si="10"/>
        <v>3.1000000000858563E-2</v>
      </c>
      <c r="AE11">
        <f t="shared" si="11"/>
        <v>9.6100000005323091E-4</v>
      </c>
    </row>
    <row r="12" spans="1:32" s="15" customFormat="1" x14ac:dyDescent="0.2">
      <c r="A12" s="15" t="s">
        <v>19</v>
      </c>
      <c r="B12" s="17" t="s">
        <v>29</v>
      </c>
      <c r="D12" s="7">
        <v>4582.7389999999996</v>
      </c>
      <c r="E12" s="7">
        <v>21337.116999999998</v>
      </c>
      <c r="F12" s="11">
        <v>4401.0339999999997</v>
      </c>
      <c r="G12" s="11">
        <v>21338.803</v>
      </c>
      <c r="H12" s="7">
        <v>4491.62</v>
      </c>
      <c r="I12" s="7">
        <v>21338.178</v>
      </c>
      <c r="J12" s="11">
        <v>4491.6840000000002</v>
      </c>
      <c r="K12" s="11">
        <v>21155.072</v>
      </c>
      <c r="L12" s="14">
        <v>4590.1750000000002</v>
      </c>
      <c r="M12" s="14">
        <v>21332.625</v>
      </c>
      <c r="N12" s="13">
        <v>4397.9470000000001</v>
      </c>
      <c r="O12" s="13">
        <v>21333.1</v>
      </c>
      <c r="P12" s="14">
        <v>4496.643</v>
      </c>
      <c r="Q12" s="14">
        <v>21140.151999999998</v>
      </c>
      <c r="R12" s="13">
        <v>4495.8029999999999</v>
      </c>
      <c r="S12" s="13">
        <v>21334.366999999998</v>
      </c>
      <c r="T12" s="15">
        <f t="shared" si="0"/>
        <v>181.70499999999993</v>
      </c>
      <c r="U12" s="15">
        <f t="shared" si="1"/>
        <v>183.10599999999977</v>
      </c>
      <c r="V12" s="15">
        <f t="shared" si="2"/>
        <v>192.22800000000007</v>
      </c>
      <c r="W12" s="15">
        <f t="shared" si="3"/>
        <v>194.21500000000015</v>
      </c>
      <c r="X12" s="15">
        <f t="shared" si="4"/>
        <v>10.523000000000138</v>
      </c>
      <c r="Y12" s="15">
        <f t="shared" si="5"/>
        <v>11.109000000000378</v>
      </c>
      <c r="Z12" s="15">
        <f t="shared" si="6"/>
        <v>-1.6860000000015134</v>
      </c>
      <c r="AA12" s="15">
        <f t="shared" si="7"/>
        <v>-6.400000000030559E-2</v>
      </c>
      <c r="AB12" s="15">
        <f t="shared" si="8"/>
        <v>-0.47499999999854481</v>
      </c>
      <c r="AC12" s="15">
        <f t="shared" si="9"/>
        <v>0.84000000000014552</v>
      </c>
      <c r="AD12" s="15">
        <f t="shared" si="10"/>
        <v>-0.58600000000024011</v>
      </c>
      <c r="AE12" s="15">
        <f t="shared" si="11"/>
        <v>0.34339600000028142</v>
      </c>
    </row>
    <row r="13" spans="1:32" s="15" customFormat="1" x14ac:dyDescent="0.2">
      <c r="A13" s="15" t="s">
        <v>20</v>
      </c>
      <c r="B13" s="17" t="s">
        <v>28</v>
      </c>
      <c r="D13" s="7">
        <v>5171.0969999999998</v>
      </c>
      <c r="E13" s="7">
        <v>21624.088</v>
      </c>
      <c r="F13" s="11">
        <v>4954.8860000000004</v>
      </c>
      <c r="G13" s="11">
        <v>21624.525000000001</v>
      </c>
      <c r="H13" s="7">
        <v>5063.3450000000003</v>
      </c>
      <c r="I13" s="7">
        <v>21623.708999999999</v>
      </c>
      <c r="J13" s="11">
        <v>5062.8</v>
      </c>
      <c r="K13" s="11">
        <v>21408.157999999999</v>
      </c>
      <c r="L13" s="14">
        <v>5173.817</v>
      </c>
      <c r="M13" s="14">
        <v>21625.513999999999</v>
      </c>
      <c r="N13" s="13">
        <v>4954.6080000000002</v>
      </c>
      <c r="O13" s="13">
        <v>21625.982</v>
      </c>
      <c r="P13" s="14">
        <v>5065.4610000000002</v>
      </c>
      <c r="Q13" s="14">
        <v>21406.131000000001</v>
      </c>
      <c r="R13" s="13">
        <v>5065.5</v>
      </c>
      <c r="S13" s="13">
        <v>21625.131000000001</v>
      </c>
      <c r="T13" s="15">
        <f t="shared" si="0"/>
        <v>216.21099999999933</v>
      </c>
      <c r="U13" s="15">
        <f t="shared" si="1"/>
        <v>215.55099999999948</v>
      </c>
      <c r="V13" s="15">
        <f t="shared" si="2"/>
        <v>219.20899999999983</v>
      </c>
      <c r="W13" s="15">
        <f t="shared" si="3"/>
        <v>219</v>
      </c>
      <c r="X13" s="15">
        <f t="shared" si="4"/>
        <v>2.998000000000502</v>
      </c>
      <c r="Y13" s="15">
        <f t="shared" si="5"/>
        <v>3.4490000000005239</v>
      </c>
      <c r="Z13" s="15">
        <f t="shared" si="6"/>
        <v>-0.43700000000171713</v>
      </c>
      <c r="AA13" s="15">
        <f t="shared" si="7"/>
        <v>0.54500000000007276</v>
      </c>
      <c r="AB13" s="15">
        <f t="shared" si="8"/>
        <v>-0.4680000000007567</v>
      </c>
      <c r="AC13" s="15">
        <f t="shared" si="9"/>
        <v>-3.8999999999759893E-2</v>
      </c>
      <c r="AD13" s="15">
        <f t="shared" si="10"/>
        <v>-0.45100000000002183</v>
      </c>
      <c r="AE13" s="15">
        <f t="shared" si="11"/>
        <v>0.20340100000001968</v>
      </c>
    </row>
    <row r="14" spans="1:32" x14ac:dyDescent="0.2">
      <c r="A14" t="s">
        <v>21</v>
      </c>
      <c r="B14" s="5" t="s">
        <v>29</v>
      </c>
      <c r="D14" s="1">
        <v>4810.91</v>
      </c>
      <c r="E14" s="1">
        <v>21510.438999999998</v>
      </c>
      <c r="F14" s="2">
        <v>4630.3119999999999</v>
      </c>
      <c r="G14" s="2">
        <v>21511.291000000001</v>
      </c>
      <c r="H14" s="1">
        <v>4720.72</v>
      </c>
      <c r="I14" s="1">
        <v>21508.393</v>
      </c>
      <c r="J14" s="2">
        <v>4719.9139999999998</v>
      </c>
      <c r="K14" s="2">
        <v>21329.526999999998</v>
      </c>
      <c r="L14" s="3">
        <v>4818.7370000000001</v>
      </c>
      <c r="M14" s="3">
        <v>21508.016</v>
      </c>
      <c r="N14" s="4">
        <v>4621.7550000000001</v>
      </c>
      <c r="O14" s="4">
        <v>21509.562000000002</v>
      </c>
      <c r="P14" s="8" t="s">
        <v>42</v>
      </c>
      <c r="Q14" s="8" t="s">
        <v>42</v>
      </c>
      <c r="R14" s="9" t="s">
        <v>42</v>
      </c>
      <c r="S14" s="9" t="s">
        <v>42</v>
      </c>
      <c r="T14">
        <f t="shared" si="0"/>
        <v>180.59799999999996</v>
      </c>
      <c r="U14">
        <f t="shared" si="1"/>
        <v>178.8660000000018</v>
      </c>
      <c r="V14">
        <f t="shared" si="2"/>
        <v>196.98199999999997</v>
      </c>
      <c r="X14">
        <f t="shared" si="4"/>
        <v>16.384000000000015</v>
      </c>
      <c r="Z14">
        <f t="shared" si="6"/>
        <v>-0.85200000000259024</v>
      </c>
      <c r="AA14">
        <f t="shared" si="7"/>
        <v>0.80600000000049477</v>
      </c>
      <c r="AB14">
        <f t="shared" si="8"/>
        <v>-1.5460000000020955</v>
      </c>
    </row>
    <row r="15" spans="1:32" x14ac:dyDescent="0.2">
      <c r="A15" t="s">
        <v>22</v>
      </c>
      <c r="B15" s="5" t="s">
        <v>29</v>
      </c>
      <c r="D15" s="1">
        <v>4735.4970000000003</v>
      </c>
      <c r="E15" s="1">
        <v>21728.346000000001</v>
      </c>
      <c r="F15" s="2">
        <v>4551.2569999999996</v>
      </c>
      <c r="G15" s="2">
        <v>21729.861000000001</v>
      </c>
      <c r="H15" s="1">
        <v>4643.4620000000004</v>
      </c>
      <c r="I15" s="1">
        <v>21728.870999999999</v>
      </c>
      <c r="J15" s="2">
        <v>4644.4189999999999</v>
      </c>
      <c r="K15" s="2">
        <v>21544.33</v>
      </c>
      <c r="L15" s="3">
        <v>4733.5060000000003</v>
      </c>
      <c r="M15" s="3">
        <v>21728.405999999999</v>
      </c>
      <c r="N15" s="4">
        <v>4553.5209999999997</v>
      </c>
      <c r="O15" s="4">
        <v>21728.241999999998</v>
      </c>
      <c r="P15" s="3">
        <v>4644.1819999999998</v>
      </c>
      <c r="Q15" s="3">
        <v>21545.690999999999</v>
      </c>
      <c r="R15" s="4">
        <v>4645.2640000000001</v>
      </c>
      <c r="S15" s="4">
        <v>21727.088</v>
      </c>
      <c r="T15">
        <f t="shared" si="0"/>
        <v>184.24000000000069</v>
      </c>
      <c r="U15">
        <f t="shared" si="1"/>
        <v>184.54099999999744</v>
      </c>
      <c r="V15">
        <f t="shared" si="2"/>
        <v>179.98500000000058</v>
      </c>
      <c r="W15">
        <f t="shared" si="3"/>
        <v>181.39700000000084</v>
      </c>
      <c r="X15">
        <f t="shared" si="4"/>
        <v>-4.2550000000001091</v>
      </c>
      <c r="Y15">
        <f t="shared" si="5"/>
        <v>-3.1439999999965949</v>
      </c>
      <c r="Z15">
        <f t="shared" si="6"/>
        <v>-1.5149999999994179</v>
      </c>
      <c r="AA15">
        <f t="shared" si="7"/>
        <v>-0.9569999999994252</v>
      </c>
      <c r="AB15">
        <f t="shared" si="8"/>
        <v>0.16400000000066939</v>
      </c>
      <c r="AC15">
        <f t="shared" si="9"/>
        <v>-1.0820000000003347</v>
      </c>
      <c r="AD15">
        <f t="shared" si="10"/>
        <v>-1.1110000000035143</v>
      </c>
      <c r="AE15">
        <f t="shared" si="11"/>
        <v>1.2343210000078086</v>
      </c>
    </row>
    <row r="16" spans="1:32" x14ac:dyDescent="0.2">
      <c r="A16" t="s">
        <v>23</v>
      </c>
      <c r="B16" s="5" t="s">
        <v>29</v>
      </c>
      <c r="D16" s="1">
        <v>4658.7560000000003</v>
      </c>
      <c r="E16" s="1">
        <v>21501.016</v>
      </c>
      <c r="F16" s="2">
        <v>4478.6490000000003</v>
      </c>
      <c r="G16" s="2">
        <v>21501.243999999999</v>
      </c>
      <c r="H16" s="1">
        <v>4568.04</v>
      </c>
      <c r="I16" s="1">
        <v>21500.859</v>
      </c>
      <c r="J16" s="2">
        <v>4569.5429999999997</v>
      </c>
      <c r="K16" s="2">
        <v>21319.072</v>
      </c>
      <c r="L16" s="3">
        <v>4663.6779999999999</v>
      </c>
      <c r="M16" s="3">
        <v>21498.768</v>
      </c>
      <c r="N16" s="4">
        <v>4474.085</v>
      </c>
      <c r="O16" s="4">
        <v>21499.155999999999</v>
      </c>
      <c r="P16" s="8" t="s">
        <v>42</v>
      </c>
      <c r="Q16" s="8" t="s">
        <v>42</v>
      </c>
      <c r="R16" s="9" t="s">
        <v>42</v>
      </c>
      <c r="S16" s="9" t="s">
        <v>42</v>
      </c>
      <c r="T16">
        <f t="shared" si="0"/>
        <v>180.10699999999997</v>
      </c>
      <c r="U16">
        <f t="shared" si="1"/>
        <v>181.78700000000026</v>
      </c>
      <c r="V16">
        <f t="shared" si="2"/>
        <v>189.59299999999985</v>
      </c>
      <c r="X16">
        <f t="shared" si="4"/>
        <v>9.4859999999998763</v>
      </c>
      <c r="Z16">
        <f t="shared" si="6"/>
        <v>-0.22799999999915599</v>
      </c>
      <c r="AA16">
        <f t="shared" si="7"/>
        <v>-1.5029999999997017</v>
      </c>
      <c r="AB16">
        <f t="shared" si="8"/>
        <v>-0.38799999999901047</v>
      </c>
    </row>
    <row r="17" spans="1:32" x14ac:dyDescent="0.2">
      <c r="D17" s="1"/>
      <c r="E17" s="1"/>
      <c r="F17" s="2"/>
      <c r="G17" s="2"/>
      <c r="H17" s="1"/>
      <c r="I17" s="1"/>
      <c r="J17" s="2"/>
      <c r="K17" s="2"/>
      <c r="L17" s="3"/>
      <c r="M17" s="3"/>
      <c r="N17" s="4"/>
      <c r="O17" s="4"/>
      <c r="P17" s="3"/>
      <c r="Q17" s="3"/>
      <c r="R17" s="4"/>
      <c r="S17" s="4"/>
    </row>
    <row r="18" spans="1:32" x14ac:dyDescent="0.2">
      <c r="A18" t="s">
        <v>18</v>
      </c>
      <c r="B18" t="s">
        <v>30</v>
      </c>
      <c r="D18" s="1">
        <v>3372.7530000000002</v>
      </c>
      <c r="E18" s="1">
        <v>13579.147000000001</v>
      </c>
      <c r="F18" s="2">
        <v>3208.2280000000001</v>
      </c>
      <c r="G18" s="2">
        <v>13578.383</v>
      </c>
      <c r="H18" s="1">
        <v>3289.6019999999999</v>
      </c>
      <c r="I18" s="1">
        <v>13414.548000000001</v>
      </c>
      <c r="J18" s="2">
        <v>3289.9479999999999</v>
      </c>
      <c r="K18" s="2">
        <v>13579.221</v>
      </c>
      <c r="L18" s="3">
        <v>3375.174</v>
      </c>
      <c r="M18" s="3">
        <v>13559.879000000001</v>
      </c>
      <c r="N18" s="13">
        <v>3212.0520000000001</v>
      </c>
      <c r="O18" s="13">
        <v>13560.627</v>
      </c>
      <c r="P18" s="3">
        <v>3293.335</v>
      </c>
      <c r="Q18" s="3">
        <v>13396.27</v>
      </c>
      <c r="R18" s="4">
        <v>3292.0050000000001</v>
      </c>
      <c r="S18" s="4">
        <v>13561.371999999999</v>
      </c>
      <c r="T18">
        <f t="shared" si="0"/>
        <v>164.52500000000009</v>
      </c>
      <c r="U18">
        <f>-(I18-K18)</f>
        <v>164.67299999999886</v>
      </c>
      <c r="V18">
        <f>L18-N18</f>
        <v>163.12199999999984</v>
      </c>
      <c r="W18">
        <f>S18-Q18</f>
        <v>165.10199999999895</v>
      </c>
      <c r="X18">
        <f>V18-T18</f>
        <v>-1.4030000000002474</v>
      </c>
      <c r="Y18">
        <f>W18-U18</f>
        <v>0.42900000000008731</v>
      </c>
      <c r="Z18">
        <f t="shared" si="6"/>
        <v>0.76400000000103319</v>
      </c>
      <c r="AA18">
        <f t="shared" si="7"/>
        <v>-0.34600000000000364</v>
      </c>
      <c r="AD18">
        <f>Y18-X18</f>
        <v>1.8320000000003347</v>
      </c>
    </row>
    <row r="19" spans="1:32" x14ac:dyDescent="0.2">
      <c r="A19" t="s">
        <v>17</v>
      </c>
      <c r="B19" t="s">
        <v>30</v>
      </c>
      <c r="D19" s="1">
        <v>3380.14</v>
      </c>
      <c r="E19" s="1">
        <v>13636.450999999999</v>
      </c>
      <c r="F19" s="10">
        <v>3212.1770000000001</v>
      </c>
      <c r="G19" s="2">
        <v>13635.039000000001</v>
      </c>
      <c r="H19" s="1">
        <v>3296.4059999999999</v>
      </c>
      <c r="I19" s="1">
        <v>13468.861999999999</v>
      </c>
      <c r="J19" s="2">
        <v>3295.7289999999998</v>
      </c>
      <c r="K19" s="2">
        <v>13636.582</v>
      </c>
      <c r="L19" s="3">
        <v>3382.4189999999999</v>
      </c>
      <c r="M19" s="3">
        <v>13618.226000000001</v>
      </c>
      <c r="N19" s="13">
        <v>3215.288</v>
      </c>
      <c r="O19" s="13">
        <v>13617.915000000001</v>
      </c>
      <c r="P19" s="3">
        <v>3298.4110000000001</v>
      </c>
      <c r="Q19" s="3">
        <v>13452.504999999999</v>
      </c>
      <c r="R19" s="4">
        <v>3298.8760000000002</v>
      </c>
      <c r="S19" s="4">
        <v>13618.673000000001</v>
      </c>
      <c r="T19">
        <f t="shared" si="0"/>
        <v>167.96299999999974</v>
      </c>
      <c r="U19">
        <f t="shared" ref="U19:U27" si="12">-(I19-K19)</f>
        <v>167.72000000000116</v>
      </c>
      <c r="V19">
        <f t="shared" ref="V19:V27" si="13">L19-N19</f>
        <v>167.13099999999986</v>
      </c>
      <c r="W19">
        <f t="shared" ref="W19:W27" si="14">S19-Q19</f>
        <v>166.16800000000148</v>
      </c>
      <c r="X19">
        <f t="shared" ref="X19:X27" si="15">V19-T19</f>
        <v>-0.83199999999987995</v>
      </c>
      <c r="Y19">
        <f t="shared" ref="Y19:Y27" si="16">W19-U19</f>
        <v>-1.5519999999996799</v>
      </c>
      <c r="Z19">
        <f t="shared" si="6"/>
        <v>1.4119999999984429</v>
      </c>
      <c r="AA19">
        <f t="shared" si="7"/>
        <v>0.67700000000013461</v>
      </c>
      <c r="AD19">
        <f t="shared" ref="AD19:AD27" si="17">Y19-X19</f>
        <v>-0.71999999999979991</v>
      </c>
    </row>
    <row r="20" spans="1:32" x14ac:dyDescent="0.2">
      <c r="A20" t="s">
        <v>15</v>
      </c>
      <c r="B20" t="s">
        <v>30</v>
      </c>
      <c r="D20" s="1">
        <v>3638.674</v>
      </c>
      <c r="E20" s="1">
        <v>13566.487999999999</v>
      </c>
      <c r="F20" s="2">
        <v>3469.8539999999998</v>
      </c>
      <c r="G20" s="2">
        <v>13566.248</v>
      </c>
      <c r="H20" s="1">
        <v>3553.107</v>
      </c>
      <c r="I20" s="1">
        <v>13394.083000000001</v>
      </c>
      <c r="J20" s="2">
        <v>3554.2489999999998</v>
      </c>
      <c r="K20" s="2">
        <v>13568.659</v>
      </c>
      <c r="L20" s="3">
        <v>3646.8220000000001</v>
      </c>
      <c r="M20" s="3">
        <v>13553.14</v>
      </c>
      <c r="N20" s="13">
        <v>3468.8539999999998</v>
      </c>
      <c r="O20" s="13">
        <v>13551.263999999999</v>
      </c>
      <c r="P20" s="3">
        <v>3556.9079999999999</v>
      </c>
      <c r="Q20" s="3">
        <v>13371.29</v>
      </c>
      <c r="R20" s="4">
        <v>3556.4609999999998</v>
      </c>
      <c r="S20" s="4">
        <v>13554.324000000001</v>
      </c>
      <c r="T20">
        <f t="shared" si="0"/>
        <v>168.82000000000016</v>
      </c>
      <c r="U20">
        <f t="shared" si="12"/>
        <v>174.57599999999911</v>
      </c>
      <c r="V20">
        <f t="shared" si="13"/>
        <v>177.9680000000003</v>
      </c>
      <c r="W20">
        <f t="shared" si="14"/>
        <v>183.03399999999965</v>
      </c>
      <c r="X20">
        <f t="shared" si="15"/>
        <v>9.1480000000001382</v>
      </c>
      <c r="Y20">
        <f t="shared" si="16"/>
        <v>8.4580000000005384</v>
      </c>
      <c r="Z20">
        <f t="shared" si="6"/>
        <v>0.23999999999978172</v>
      </c>
      <c r="AA20">
        <f t="shared" si="7"/>
        <v>-1.1419999999998254</v>
      </c>
      <c r="AD20">
        <f t="shared" si="17"/>
        <v>-0.68999999999959982</v>
      </c>
    </row>
    <row r="21" spans="1:32" s="19" customFormat="1" x14ac:dyDescent="0.2">
      <c r="A21" s="19" t="s">
        <v>20</v>
      </c>
      <c r="B21" s="19" t="s">
        <v>30</v>
      </c>
      <c r="D21" s="19">
        <v>3729.058</v>
      </c>
      <c r="E21" s="19">
        <v>13758.668</v>
      </c>
      <c r="F21" s="19">
        <v>3561.9549999999999</v>
      </c>
      <c r="G21" s="19">
        <v>13755.078</v>
      </c>
      <c r="H21" s="19">
        <v>3645.9560000000001</v>
      </c>
      <c r="I21" s="19">
        <v>13587.635</v>
      </c>
      <c r="J21" s="19">
        <v>3645.7020000000002</v>
      </c>
      <c r="K21" s="19">
        <v>13755.143</v>
      </c>
      <c r="L21" s="19">
        <v>3727.6750000000002</v>
      </c>
      <c r="M21" s="19">
        <v>13736.875</v>
      </c>
      <c r="N21" s="20">
        <v>3566.7460000000001</v>
      </c>
      <c r="O21" s="20">
        <v>13735.161</v>
      </c>
      <c r="P21" s="21">
        <v>3648.768</v>
      </c>
      <c r="Q21" s="21">
        <v>13573.647999999999</v>
      </c>
      <c r="R21" s="21">
        <v>3645.13</v>
      </c>
      <c r="S21" s="22">
        <v>13738.370999999999</v>
      </c>
      <c r="T21" s="19">
        <f t="shared" si="0"/>
        <v>167.10300000000007</v>
      </c>
      <c r="U21" s="19">
        <f t="shared" si="12"/>
        <v>167.50799999999981</v>
      </c>
      <c r="V21" s="19">
        <f t="shared" si="13"/>
        <v>160.92900000000009</v>
      </c>
      <c r="W21" s="21">
        <f t="shared" si="14"/>
        <v>164.72299999999996</v>
      </c>
      <c r="X21" s="19">
        <f t="shared" si="15"/>
        <v>-6.1739999999999782</v>
      </c>
      <c r="Y21" s="21">
        <f t="shared" si="16"/>
        <v>-2.7849999999998545</v>
      </c>
      <c r="Z21" s="19">
        <f t="shared" si="6"/>
        <v>3.5900000000001455</v>
      </c>
      <c r="AA21" s="19">
        <f t="shared" si="7"/>
        <v>0.25399999999990541</v>
      </c>
      <c r="AD21" s="21">
        <f t="shared" si="17"/>
        <v>3.3890000000001237</v>
      </c>
      <c r="AF21" s="19" t="s">
        <v>47</v>
      </c>
    </row>
    <row r="22" spans="1:32" s="5" customFormat="1" x14ac:dyDescent="0.2">
      <c r="A22" s="5" t="s">
        <v>22</v>
      </c>
      <c r="B22" s="5" t="s">
        <v>30</v>
      </c>
      <c r="C22" s="16"/>
      <c r="D22" s="7">
        <v>3524.0230000000001</v>
      </c>
      <c r="E22" s="7">
        <v>13796.848</v>
      </c>
      <c r="F22" s="11">
        <v>3353.5140000000001</v>
      </c>
      <c r="G22" s="11">
        <v>13798.656999999999</v>
      </c>
      <c r="H22" s="7">
        <v>3438.085</v>
      </c>
      <c r="I22" s="7">
        <v>13626.484</v>
      </c>
      <c r="J22" s="18">
        <v>3438.9290000000001</v>
      </c>
      <c r="K22" s="18">
        <v>13795.521000000001</v>
      </c>
      <c r="L22" s="14">
        <v>3523.2950000000001</v>
      </c>
      <c r="M22" s="14">
        <v>13778.155000000001</v>
      </c>
      <c r="N22" s="13">
        <v>3358.8879999999999</v>
      </c>
      <c r="O22" s="13">
        <v>13778.418</v>
      </c>
      <c r="P22" s="8">
        <v>3441.2649999999999</v>
      </c>
      <c r="Q22" s="24">
        <v>13613.325000000001</v>
      </c>
      <c r="R22" s="9">
        <v>3439.78</v>
      </c>
      <c r="S22" s="9">
        <v>13779.06</v>
      </c>
      <c r="T22" s="5">
        <f t="shared" si="0"/>
        <v>170.50900000000001</v>
      </c>
      <c r="U22" s="5">
        <f t="shared" si="12"/>
        <v>169.03700000000026</v>
      </c>
      <c r="V22" s="5">
        <f t="shared" si="13"/>
        <v>164.40700000000015</v>
      </c>
      <c r="W22" s="16">
        <f t="shared" si="14"/>
        <v>165.73499999999876</v>
      </c>
      <c r="X22" s="5">
        <f t="shared" si="15"/>
        <v>-6.1019999999998618</v>
      </c>
      <c r="Y22" s="16">
        <f t="shared" si="16"/>
        <v>-3.3020000000014988</v>
      </c>
      <c r="Z22" s="5">
        <f t="shared" si="6"/>
        <v>-1.808999999999287</v>
      </c>
      <c r="AA22" s="5">
        <f t="shared" si="7"/>
        <v>-0.84400000000005093</v>
      </c>
      <c r="AD22" s="16">
        <f t="shared" si="17"/>
        <v>2.7999999999983629</v>
      </c>
      <c r="AF22" s="5" t="s">
        <v>48</v>
      </c>
    </row>
    <row r="23" spans="1:32" s="15" customFormat="1" x14ac:dyDescent="0.2">
      <c r="A23" s="15" t="s">
        <v>24</v>
      </c>
      <c r="B23" s="15" t="s">
        <v>30</v>
      </c>
      <c r="D23" s="7">
        <v>3613.7339999999999</v>
      </c>
      <c r="E23" s="7">
        <v>13927.549000000001</v>
      </c>
      <c r="F23" s="11">
        <v>3441.9369999999999</v>
      </c>
      <c r="G23" s="11">
        <v>13925.916999999999</v>
      </c>
      <c r="H23" s="7">
        <v>3527.71</v>
      </c>
      <c r="I23" s="7">
        <v>13757.16</v>
      </c>
      <c r="J23" s="11">
        <v>3527.39</v>
      </c>
      <c r="K23" s="11">
        <v>13923.467000000001</v>
      </c>
      <c r="L23" s="14">
        <v>3621.1849999999999</v>
      </c>
      <c r="M23" s="14">
        <v>13914.099</v>
      </c>
      <c r="N23" s="13">
        <v>3438.9389999999999</v>
      </c>
      <c r="O23" s="13">
        <v>13917.156999999999</v>
      </c>
      <c r="P23" s="14">
        <v>3529.7489999999998</v>
      </c>
      <c r="Q23" s="14">
        <v>13731.796</v>
      </c>
      <c r="R23" s="9" t="s">
        <v>45</v>
      </c>
      <c r="S23" s="9" t="s">
        <v>45</v>
      </c>
      <c r="T23" s="15">
        <f t="shared" si="0"/>
        <v>171.79700000000003</v>
      </c>
      <c r="U23" s="15">
        <f t="shared" si="12"/>
        <v>166.3070000000007</v>
      </c>
      <c r="V23" s="15">
        <f t="shared" si="13"/>
        <v>182.24600000000009</v>
      </c>
      <c r="X23" s="15">
        <f t="shared" si="15"/>
        <v>10.449000000000069</v>
      </c>
      <c r="Z23" s="15">
        <f t="shared" si="6"/>
        <v>1.6320000000014261</v>
      </c>
      <c r="AA23" s="15">
        <f t="shared" si="7"/>
        <v>0.32000000000016371</v>
      </c>
      <c r="AD23"/>
    </row>
    <row r="24" spans="1:32" s="17" customFormat="1" x14ac:dyDescent="0.2">
      <c r="A24" s="17" t="s">
        <v>12</v>
      </c>
      <c r="B24" s="17" t="s">
        <v>30</v>
      </c>
      <c r="D24" s="17">
        <v>3634.7759999999998</v>
      </c>
      <c r="E24" s="17">
        <v>14096.962</v>
      </c>
      <c r="F24" s="17">
        <v>3459.7159999999999</v>
      </c>
      <c r="G24" s="17">
        <v>14096.971</v>
      </c>
      <c r="H24" s="17">
        <v>3545.9430000000002</v>
      </c>
      <c r="I24" s="17">
        <v>13922.338</v>
      </c>
      <c r="J24" s="17">
        <v>3546.62</v>
      </c>
      <c r="K24" s="17">
        <v>14096.571</v>
      </c>
      <c r="L24" s="17">
        <v>3636.125</v>
      </c>
      <c r="M24" s="17">
        <v>14076.689</v>
      </c>
      <c r="N24" s="17">
        <v>3464.7579999999998</v>
      </c>
      <c r="O24" s="17">
        <v>14076.788</v>
      </c>
      <c r="P24" s="17">
        <v>3549.9430000000002</v>
      </c>
      <c r="Q24" s="17">
        <v>13904.357</v>
      </c>
      <c r="R24" s="17">
        <v>3549.1010000000001</v>
      </c>
      <c r="S24" s="17">
        <v>14076.743</v>
      </c>
      <c r="T24" s="17">
        <f t="shared" si="0"/>
        <v>175.05999999999995</v>
      </c>
      <c r="U24" s="17">
        <f t="shared" si="12"/>
        <v>174.23300000000017</v>
      </c>
      <c r="V24" s="17">
        <f t="shared" si="13"/>
        <v>171.36700000000019</v>
      </c>
      <c r="W24" s="17">
        <f t="shared" si="14"/>
        <v>172.38600000000042</v>
      </c>
      <c r="X24" s="17">
        <f t="shared" si="15"/>
        <v>-3.6929999999997563</v>
      </c>
      <c r="Y24" s="17">
        <f t="shared" si="16"/>
        <v>-1.8469999999997526</v>
      </c>
      <c r="Z24" s="17">
        <f t="shared" si="6"/>
        <v>-9.0000000000145519E-3</v>
      </c>
      <c r="AA24" s="17">
        <f t="shared" si="7"/>
        <v>-0.67699999999967986</v>
      </c>
      <c r="AD24" s="17">
        <f t="shared" si="17"/>
        <v>1.8460000000000036</v>
      </c>
    </row>
    <row r="25" spans="1:32" s="23" customFormat="1" x14ac:dyDescent="0.2">
      <c r="A25" s="20" t="s">
        <v>11</v>
      </c>
      <c r="B25" s="20" t="s">
        <v>30</v>
      </c>
      <c r="C25" s="20"/>
      <c r="D25" s="20">
        <v>3436.3220000000001</v>
      </c>
      <c r="E25" s="20">
        <v>14092.223</v>
      </c>
      <c r="F25" s="20">
        <v>3260.0259999999998</v>
      </c>
      <c r="G25" s="20">
        <v>14094.382</v>
      </c>
      <c r="H25" s="21">
        <v>3347.7150000000001</v>
      </c>
      <c r="I25" s="21">
        <v>13917.194</v>
      </c>
      <c r="J25" s="21">
        <v>3346.9110000000001</v>
      </c>
      <c r="K25" s="21">
        <v>14094.144</v>
      </c>
      <c r="L25" s="20">
        <v>3437.5250000000001</v>
      </c>
      <c r="M25" s="20">
        <v>14075.081</v>
      </c>
      <c r="N25" s="20">
        <v>3261.9609999999998</v>
      </c>
      <c r="O25" s="20">
        <v>14075.634</v>
      </c>
      <c r="P25" s="21">
        <v>3349.433</v>
      </c>
      <c r="Q25" s="21">
        <v>13900.156999999999</v>
      </c>
      <c r="R25" s="21">
        <v>3350.2080000000001</v>
      </c>
      <c r="S25" s="21">
        <v>14075.894</v>
      </c>
      <c r="T25" s="20">
        <f t="shared" si="0"/>
        <v>176.29600000000028</v>
      </c>
      <c r="U25" s="21">
        <f t="shared" si="12"/>
        <v>176.95000000000073</v>
      </c>
      <c r="V25" s="20">
        <f t="shared" si="13"/>
        <v>175.56400000000031</v>
      </c>
      <c r="W25" s="21">
        <f t="shared" si="14"/>
        <v>175.73700000000099</v>
      </c>
      <c r="X25" s="20">
        <f t="shared" si="15"/>
        <v>-0.7319999999999709</v>
      </c>
      <c r="Y25" s="20">
        <f t="shared" si="16"/>
        <v>-1.2129999999997381</v>
      </c>
      <c r="Z25" s="20">
        <f t="shared" si="6"/>
        <v>-2.1589999999996508</v>
      </c>
      <c r="AA25" s="20">
        <f t="shared" si="7"/>
        <v>0.80400000000008731</v>
      </c>
      <c r="AB25" s="20"/>
      <c r="AC25" s="20"/>
      <c r="AD25" s="20">
        <f t="shared" si="17"/>
        <v>-0.48099999999976717</v>
      </c>
      <c r="AF25" s="20" t="s">
        <v>49</v>
      </c>
    </row>
    <row r="26" spans="1:32" s="20" customFormat="1" x14ac:dyDescent="0.2">
      <c r="A26" s="20" t="s">
        <v>13</v>
      </c>
      <c r="B26" s="20" t="s">
        <v>30</v>
      </c>
      <c r="D26" s="20">
        <v>3389.9079999999999</v>
      </c>
      <c r="E26" s="20">
        <v>14175.278</v>
      </c>
      <c r="F26" s="20">
        <v>3215.0909999999999</v>
      </c>
      <c r="G26" s="20">
        <v>14177.291999999999</v>
      </c>
      <c r="H26" s="21">
        <v>3301.248</v>
      </c>
      <c r="I26" s="21">
        <v>14001.553</v>
      </c>
      <c r="J26" s="21">
        <v>3301.0569999999998</v>
      </c>
      <c r="K26" s="21">
        <v>14177.005999999999</v>
      </c>
      <c r="L26" s="20">
        <v>3379.8130000000001</v>
      </c>
      <c r="M26" s="20">
        <v>14146.401</v>
      </c>
      <c r="N26" s="20">
        <v>3226.0320000000002</v>
      </c>
      <c r="O26" s="20">
        <v>14147.271000000001</v>
      </c>
      <c r="P26" s="20">
        <v>2205.4609999999998</v>
      </c>
      <c r="Q26" s="20">
        <v>13994.171</v>
      </c>
      <c r="R26" s="20">
        <v>3303.2570000000001</v>
      </c>
      <c r="S26" s="20">
        <v>14147.521000000001</v>
      </c>
      <c r="T26" s="20">
        <f t="shared" si="0"/>
        <v>174.81700000000001</v>
      </c>
      <c r="U26" s="20">
        <f t="shared" si="12"/>
        <v>175.45299999999952</v>
      </c>
      <c r="V26" s="20">
        <f t="shared" si="13"/>
        <v>153.78099999999995</v>
      </c>
      <c r="W26" s="20">
        <f t="shared" si="14"/>
        <v>153.35000000000036</v>
      </c>
      <c r="X26" s="20">
        <f t="shared" si="15"/>
        <v>-21.036000000000058</v>
      </c>
      <c r="Y26" s="20">
        <f t="shared" si="16"/>
        <v>-22.102999999999156</v>
      </c>
      <c r="Z26" s="20">
        <f t="shared" si="6"/>
        <v>-2.0139999999992142</v>
      </c>
      <c r="AA26" s="20">
        <f t="shared" si="7"/>
        <v>0.1910000000002583</v>
      </c>
      <c r="AD26" s="20">
        <f t="shared" si="17"/>
        <v>-1.0669999999990978</v>
      </c>
      <c r="AF26" s="20" t="s">
        <v>49</v>
      </c>
    </row>
    <row r="27" spans="1:32" x14ac:dyDescent="0.2">
      <c r="A27" t="s">
        <v>19</v>
      </c>
      <c r="B27" t="s">
        <v>30</v>
      </c>
      <c r="D27" s="7">
        <v>3372.1860000000001</v>
      </c>
      <c r="E27" s="7">
        <v>14340.352000000001</v>
      </c>
      <c r="F27" s="11">
        <v>3194.34</v>
      </c>
      <c r="G27" s="11">
        <v>14339.451999999999</v>
      </c>
      <c r="H27" s="1">
        <v>3282.4679999999998</v>
      </c>
      <c r="I27" s="1">
        <v>14161.941999999999</v>
      </c>
      <c r="J27" s="2">
        <v>3283.0430000000001</v>
      </c>
      <c r="K27" s="2">
        <v>14340.396000000001</v>
      </c>
      <c r="L27" s="3">
        <v>3381.8139999999999</v>
      </c>
      <c r="M27" s="3">
        <v>14325.9</v>
      </c>
      <c r="N27" s="13">
        <v>3190.9769999999999</v>
      </c>
      <c r="O27" s="13">
        <v>14326.918</v>
      </c>
      <c r="P27" s="3">
        <v>3287.0859999999998</v>
      </c>
      <c r="Q27" s="3">
        <v>14135.683000000001</v>
      </c>
      <c r="R27" s="4">
        <v>3286.2280000000001</v>
      </c>
      <c r="S27" s="4">
        <v>14325.485000000001</v>
      </c>
      <c r="T27">
        <f t="shared" si="0"/>
        <v>177.846</v>
      </c>
      <c r="U27">
        <f t="shared" si="12"/>
        <v>178.45400000000154</v>
      </c>
      <c r="V27">
        <f t="shared" si="13"/>
        <v>190.83699999999999</v>
      </c>
      <c r="W27">
        <f t="shared" si="14"/>
        <v>189.80199999999968</v>
      </c>
      <c r="X27">
        <f t="shared" si="15"/>
        <v>12.990999999999985</v>
      </c>
      <c r="Y27">
        <f t="shared" si="16"/>
        <v>11.347999999998137</v>
      </c>
      <c r="Z27">
        <f t="shared" si="6"/>
        <v>0.90000000000145519</v>
      </c>
      <c r="AA27">
        <f t="shared" si="7"/>
        <v>-0.57500000000027285</v>
      </c>
      <c r="AD27">
        <f t="shared" si="17"/>
        <v>-1.6430000000018481</v>
      </c>
    </row>
    <row r="28" spans="1:32" x14ac:dyDescent="0.2">
      <c r="D28" s="7"/>
      <c r="E28" s="7"/>
      <c r="F28" s="2"/>
      <c r="G28" s="2"/>
      <c r="H28" s="1"/>
      <c r="I28" s="1"/>
      <c r="J28" s="2"/>
      <c r="K28" s="2"/>
      <c r="L28" s="3"/>
      <c r="M28" s="3"/>
      <c r="N28" s="4"/>
      <c r="O28" s="4"/>
      <c r="P28" s="3"/>
      <c r="Q28" s="3"/>
      <c r="R28" s="4"/>
      <c r="S28" s="4"/>
    </row>
    <row r="29" spans="1:32" x14ac:dyDescent="0.2">
      <c r="A29" t="s">
        <v>25</v>
      </c>
      <c r="B29" t="s">
        <v>31</v>
      </c>
      <c r="D29" s="7">
        <v>3485.29</v>
      </c>
      <c r="E29" s="7">
        <v>14891.558000000001</v>
      </c>
      <c r="F29" s="2">
        <v>3310.9029999999998</v>
      </c>
      <c r="G29" s="2">
        <v>14891.446</v>
      </c>
      <c r="H29" s="1">
        <v>3311.9850000000001</v>
      </c>
      <c r="I29" s="1">
        <v>14716.342000000001</v>
      </c>
      <c r="J29" s="2"/>
      <c r="K29" s="2"/>
      <c r="L29" s="3">
        <v>3495.732</v>
      </c>
      <c r="M29" s="3">
        <v>14872.352999999999</v>
      </c>
      <c r="N29" s="4">
        <v>3305.4409999999998</v>
      </c>
      <c r="O29" s="4">
        <v>14872.531999999999</v>
      </c>
      <c r="P29" s="3">
        <v>3305.8820000000001</v>
      </c>
      <c r="Q29" s="3">
        <v>14682.923000000001</v>
      </c>
      <c r="R29" s="4"/>
      <c r="S29" s="4"/>
      <c r="T29">
        <f>D29-F29</f>
        <v>174.38700000000017</v>
      </c>
      <c r="U29">
        <f>G29-I29</f>
        <v>175.10399999999936</v>
      </c>
      <c r="V29">
        <f>L29-N29</f>
        <v>190.29100000000017</v>
      </c>
      <c r="W29">
        <f>O29-Q29</f>
        <v>189.60899999999856</v>
      </c>
      <c r="X29">
        <f>V29-T29</f>
        <v>15.903999999999996</v>
      </c>
      <c r="Y29">
        <f>W29-U29</f>
        <v>14.5049999999992</v>
      </c>
      <c r="Z29">
        <f>E29-G29</f>
        <v>0.11200000000098953</v>
      </c>
      <c r="AA29">
        <f>F29-H29</f>
        <v>-1.0820000000003347</v>
      </c>
      <c r="AB29">
        <f>M29-O29</f>
        <v>-0.17900000000008731</v>
      </c>
      <c r="AC29">
        <f>N29-P29</f>
        <v>-0.4410000000002583</v>
      </c>
      <c r="AD29">
        <f>X29-Y29</f>
        <v>1.3990000000007967</v>
      </c>
    </row>
    <row r="30" spans="1:32" x14ac:dyDescent="0.2">
      <c r="A30" t="s">
        <v>24</v>
      </c>
      <c r="B30" t="s">
        <v>31</v>
      </c>
      <c r="D30" s="7">
        <v>3399.518</v>
      </c>
      <c r="E30" s="7">
        <v>15012.776</v>
      </c>
      <c r="F30" s="2">
        <v>3225.0709999999999</v>
      </c>
      <c r="G30" s="2">
        <v>15014.040999999999</v>
      </c>
      <c r="H30" s="1">
        <v>3224.9360000000001</v>
      </c>
      <c r="I30" s="1">
        <v>14838.481</v>
      </c>
      <c r="J30" s="2"/>
      <c r="K30" s="2"/>
      <c r="L30" s="3">
        <v>3409.7860000000001</v>
      </c>
      <c r="M30" s="3">
        <v>14994.703</v>
      </c>
      <c r="N30" s="4">
        <v>3220.9070000000002</v>
      </c>
      <c r="O30" s="4">
        <v>14995.427</v>
      </c>
      <c r="P30" s="3">
        <v>3220.6</v>
      </c>
      <c r="Q30" s="3">
        <v>14806.691999999999</v>
      </c>
      <c r="R30" s="4"/>
      <c r="S30" s="4"/>
      <c r="T30">
        <f t="shared" ref="T30:T34" si="18">D30-F30</f>
        <v>174.44700000000012</v>
      </c>
      <c r="U30">
        <f t="shared" ref="U30:U34" si="19">G30-I30</f>
        <v>175.55999999999949</v>
      </c>
      <c r="V30">
        <f t="shared" ref="V30:V34" si="20">L30-N30</f>
        <v>188.87899999999991</v>
      </c>
      <c r="W30">
        <f t="shared" ref="W30:W34" si="21">O30-Q30</f>
        <v>188.73500000000058</v>
      </c>
      <c r="X30">
        <f t="shared" ref="X30:X34" si="22">V30-T30</f>
        <v>14.431999999999789</v>
      </c>
      <c r="Y30">
        <f t="shared" ref="Y30:Y34" si="23">W30-U30</f>
        <v>13.175000000001091</v>
      </c>
      <c r="Z30">
        <f t="shared" ref="Z30:Z34" si="24">E30-G30</f>
        <v>-1.2649999999994179</v>
      </c>
      <c r="AA30">
        <f t="shared" ref="AA30:AA34" si="25">F30-H30</f>
        <v>0.13499999999976353</v>
      </c>
      <c r="AB30">
        <f t="shared" ref="AB30:AB34" si="26">M30-O30</f>
        <v>-0.72400000000016007</v>
      </c>
      <c r="AC30">
        <f t="shared" ref="AC30:AC34" si="27">N30-P30</f>
        <v>0.30700000000024374</v>
      </c>
      <c r="AD30">
        <f t="shared" ref="AD30:AD34" si="28">X30-Y30</f>
        <v>1.2569999999986976</v>
      </c>
    </row>
    <row r="31" spans="1:32" x14ac:dyDescent="0.2">
      <c r="A31" t="s">
        <v>26</v>
      </c>
      <c r="B31" t="s">
        <v>31</v>
      </c>
      <c r="D31" s="7">
        <v>3245.5279999999998</v>
      </c>
      <c r="E31" s="7">
        <v>14716.289000000001</v>
      </c>
      <c r="F31" s="2">
        <v>3071.654</v>
      </c>
      <c r="G31" s="2">
        <v>14717.419</v>
      </c>
      <c r="H31" s="12" t="s">
        <v>41</v>
      </c>
      <c r="I31" s="12" t="s">
        <v>41</v>
      </c>
      <c r="J31" s="2"/>
      <c r="K31" s="2"/>
      <c r="L31" s="3">
        <v>3251.3890000000001</v>
      </c>
      <c r="M31" s="3">
        <v>14697.091</v>
      </c>
      <c r="N31" s="4">
        <v>3071.7040000000002</v>
      </c>
      <c r="O31" s="4">
        <v>14696.686</v>
      </c>
      <c r="P31" s="8" t="s">
        <v>41</v>
      </c>
      <c r="Q31" s="8" t="s">
        <v>41</v>
      </c>
      <c r="R31" s="4"/>
      <c r="S31" s="4"/>
      <c r="T31">
        <f t="shared" si="18"/>
        <v>173.8739999999998</v>
      </c>
      <c r="V31">
        <f t="shared" si="20"/>
        <v>179.68499999999995</v>
      </c>
      <c r="X31">
        <f t="shared" si="22"/>
        <v>5.8110000000001492</v>
      </c>
      <c r="Z31">
        <f t="shared" si="24"/>
        <v>-1.1299999999991996</v>
      </c>
      <c r="AB31">
        <f t="shared" si="26"/>
        <v>0.40500000000065484</v>
      </c>
    </row>
    <row r="32" spans="1:32" x14ac:dyDescent="0.2">
      <c r="A32" t="s">
        <v>19</v>
      </c>
      <c r="B32" t="s">
        <v>31</v>
      </c>
      <c r="D32" s="1">
        <v>3162.2640000000001</v>
      </c>
      <c r="E32" s="1">
        <v>14766.329</v>
      </c>
      <c r="F32" s="2">
        <v>2988.0770000000002</v>
      </c>
      <c r="G32" s="2">
        <v>14769.212</v>
      </c>
      <c r="H32" s="12" t="s">
        <v>41</v>
      </c>
      <c r="I32" s="12" t="s">
        <v>41</v>
      </c>
      <c r="J32" s="2"/>
      <c r="K32" s="2"/>
      <c r="L32" s="3">
        <v>3173.6370000000002</v>
      </c>
      <c r="M32" s="3">
        <v>14746.671</v>
      </c>
      <c r="N32" s="4">
        <v>2981.098</v>
      </c>
      <c r="O32" s="4">
        <v>14748.273999999999</v>
      </c>
      <c r="P32" s="8" t="s">
        <v>41</v>
      </c>
      <c r="Q32" s="8" t="s">
        <v>41</v>
      </c>
      <c r="R32" s="4"/>
      <c r="S32" s="4"/>
      <c r="T32">
        <f t="shared" si="18"/>
        <v>174.1869999999999</v>
      </c>
      <c r="V32">
        <f t="shared" si="20"/>
        <v>192.53900000000021</v>
      </c>
      <c r="X32">
        <f t="shared" si="22"/>
        <v>18.352000000000317</v>
      </c>
      <c r="Z32">
        <f t="shared" si="24"/>
        <v>-2.8829999999998108</v>
      </c>
      <c r="AB32">
        <f t="shared" si="26"/>
        <v>-1.602999999999156</v>
      </c>
    </row>
    <row r="33" spans="1:30" x14ac:dyDescent="0.2">
      <c r="A33" t="s">
        <v>22</v>
      </c>
      <c r="B33" t="s">
        <v>31</v>
      </c>
      <c r="D33" s="1">
        <v>3559.3629999999998</v>
      </c>
      <c r="E33" s="1">
        <v>15965.275</v>
      </c>
      <c r="F33" s="2">
        <v>3381.616</v>
      </c>
      <c r="G33" s="2">
        <v>15965.61</v>
      </c>
      <c r="H33" s="1">
        <v>3380.6779999999999</v>
      </c>
      <c r="I33" s="1">
        <v>15788.611000000001</v>
      </c>
      <c r="J33" s="2"/>
      <c r="K33" s="2"/>
      <c r="L33" s="3">
        <v>3563.0770000000002</v>
      </c>
      <c r="M33" s="3">
        <v>15947.005999999999</v>
      </c>
      <c r="N33" s="4">
        <v>3383.5050000000001</v>
      </c>
      <c r="O33" s="4">
        <v>15948.123</v>
      </c>
      <c r="P33" s="8" t="s">
        <v>45</v>
      </c>
      <c r="Q33" s="8" t="s">
        <v>45</v>
      </c>
      <c r="R33" s="4"/>
      <c r="S33" s="4"/>
      <c r="T33">
        <f t="shared" si="18"/>
        <v>177.74699999999984</v>
      </c>
      <c r="U33">
        <f t="shared" si="19"/>
        <v>176.9989999999998</v>
      </c>
      <c r="V33">
        <f t="shared" si="20"/>
        <v>179.57200000000012</v>
      </c>
      <c r="X33">
        <f t="shared" si="22"/>
        <v>1.8250000000002728</v>
      </c>
      <c r="Z33">
        <f t="shared" si="24"/>
        <v>-0.33500000000094587</v>
      </c>
      <c r="AA33">
        <f t="shared" si="25"/>
        <v>0.93800000000010186</v>
      </c>
      <c r="AB33">
        <f t="shared" si="26"/>
        <v>-1.1170000000001892</v>
      </c>
    </row>
    <row r="34" spans="1:30" x14ac:dyDescent="0.2">
      <c r="A34" t="s">
        <v>27</v>
      </c>
      <c r="B34" t="s">
        <v>31</v>
      </c>
      <c r="D34" s="1">
        <v>3342.7040000000002</v>
      </c>
      <c r="E34" s="1">
        <v>15677.233</v>
      </c>
      <c r="F34" s="2">
        <v>3166.0859999999998</v>
      </c>
      <c r="G34" s="2">
        <v>15677.333000000001</v>
      </c>
      <c r="H34" s="1">
        <v>3165.64</v>
      </c>
      <c r="I34" s="1">
        <v>15499.35</v>
      </c>
      <c r="J34" s="2"/>
      <c r="K34" s="2"/>
      <c r="L34" s="3">
        <v>3350.4670000000001</v>
      </c>
      <c r="M34" s="3">
        <v>15657.843999999999</v>
      </c>
      <c r="N34" s="4">
        <v>3163.8870000000002</v>
      </c>
      <c r="O34" s="4">
        <v>15657.486000000001</v>
      </c>
      <c r="P34" s="3">
        <v>3162.308</v>
      </c>
      <c r="Q34" s="3">
        <v>15467.56</v>
      </c>
      <c r="R34" s="4"/>
      <c r="S34" s="4"/>
      <c r="T34">
        <f t="shared" si="18"/>
        <v>176.61800000000039</v>
      </c>
      <c r="U34">
        <f t="shared" si="19"/>
        <v>177.98300000000017</v>
      </c>
      <c r="V34">
        <f t="shared" si="20"/>
        <v>186.57999999999993</v>
      </c>
      <c r="W34">
        <f t="shared" si="21"/>
        <v>189.9260000000013</v>
      </c>
      <c r="X34">
        <f t="shared" si="22"/>
        <v>9.9619999999995343</v>
      </c>
      <c r="Y34">
        <f t="shared" si="23"/>
        <v>11.94300000000112</v>
      </c>
      <c r="Z34">
        <f t="shared" si="24"/>
        <v>-0.1000000000003638</v>
      </c>
      <c r="AA34">
        <f t="shared" si="25"/>
        <v>0.44599999999991269</v>
      </c>
      <c r="AB34">
        <f t="shared" si="26"/>
        <v>0.35799999999835563</v>
      </c>
      <c r="AC34">
        <f t="shared" si="27"/>
        <v>1.5790000000001783</v>
      </c>
      <c r="AD34">
        <f t="shared" si="28"/>
        <v>-1.9810000000015862</v>
      </c>
    </row>
    <row r="35" spans="1:30" x14ac:dyDescent="0.2"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30" x14ac:dyDescent="0.2">
      <c r="D36" s="1"/>
      <c r="E36" s="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6"/>
      <c r="S36" s="5"/>
    </row>
    <row r="37" spans="1:30" x14ac:dyDescent="0.2">
      <c r="D37" s="5"/>
      <c r="E37" s="5"/>
      <c r="F37" s="5"/>
      <c r="G37" s="5"/>
      <c r="H37" s="5"/>
      <c r="I37" s="5"/>
      <c r="J37" s="5"/>
      <c r="K37" s="5"/>
    </row>
    <row r="38" spans="1:30" x14ac:dyDescent="0.2">
      <c r="D38" s="5"/>
      <c r="E38" s="5"/>
      <c r="F38" s="5"/>
      <c r="G38" s="5"/>
      <c r="H38" s="5"/>
      <c r="I38" s="5"/>
      <c r="J38" s="5"/>
      <c r="K38" s="5"/>
    </row>
    <row r="39" spans="1:30" x14ac:dyDescent="0.2">
      <c r="D39" s="5"/>
      <c r="E39" s="5"/>
      <c r="F39" s="5"/>
      <c r="G39" s="5"/>
      <c r="H39" s="5"/>
      <c r="I39" s="5"/>
      <c r="J39" s="5"/>
      <c r="K39" s="5"/>
    </row>
    <row r="40" spans="1:30" x14ac:dyDescent="0.2">
      <c r="D40" s="5"/>
      <c r="E40" s="5"/>
      <c r="F40" s="5"/>
      <c r="G40" s="5"/>
      <c r="H40" s="5"/>
      <c r="I40" s="5"/>
      <c r="J40" s="5"/>
      <c r="K40" s="5"/>
    </row>
    <row r="41" spans="1:30" x14ac:dyDescent="0.2">
      <c r="D41" s="5"/>
      <c r="E41" s="5"/>
      <c r="F41" s="5"/>
      <c r="G41" s="5"/>
      <c r="H41" s="5"/>
      <c r="I41" s="5"/>
      <c r="J41" s="5"/>
      <c r="K41" s="5"/>
    </row>
  </sheetData>
  <mergeCells count="12">
    <mergeCell ref="P1:S1"/>
    <mergeCell ref="P2:Q2"/>
    <mergeCell ref="R2:S2"/>
    <mergeCell ref="L1:O1"/>
    <mergeCell ref="D2:E2"/>
    <mergeCell ref="F2:G2"/>
    <mergeCell ref="D1:G1"/>
    <mergeCell ref="L2:M2"/>
    <mergeCell ref="N2:O2"/>
    <mergeCell ref="H1:K1"/>
    <mergeCell ref="H2:I2"/>
    <mergeCell ref="J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8412-50B8-8541-8AC3-92CFB1848B8B}">
  <dimension ref="A1"/>
  <sheetViews>
    <sheetView zoomScale="140" zoomScaleNormal="140" workbookViewId="0">
      <selection activeCell="C12" sqref="C1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C010-94AF-734A-9F66-5D1E91C3E447}">
  <dimension ref="A1:L30"/>
  <sheetViews>
    <sheetView tabSelected="1" zoomScale="93" zoomScaleNormal="140" workbookViewId="0">
      <selection activeCell="D25" sqref="D25"/>
    </sheetView>
  </sheetViews>
  <sheetFormatPr baseColWidth="10" defaultRowHeight="16" x14ac:dyDescent="0.2"/>
  <cols>
    <col min="3" max="3" width="11.5" customWidth="1"/>
  </cols>
  <sheetData>
    <row r="1" spans="1:12" x14ac:dyDescent="0.2">
      <c r="A1" t="s">
        <v>51</v>
      </c>
      <c r="B1" t="s">
        <v>52</v>
      </c>
      <c r="C1" t="s">
        <v>53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68</v>
      </c>
    </row>
    <row r="2" spans="1:12" x14ac:dyDescent="0.2">
      <c r="A2" s="25">
        <v>28</v>
      </c>
      <c r="B2" t="s">
        <v>54</v>
      </c>
      <c r="C2" t="s">
        <v>28</v>
      </c>
      <c r="D2">
        <v>214.43099999999959</v>
      </c>
      <c r="E2">
        <v>215.80600000000049</v>
      </c>
      <c r="F2">
        <v>231.78699999999935</v>
      </c>
      <c r="G2">
        <v>231.40599999999904</v>
      </c>
      <c r="H2">
        <v>17.355999999999767</v>
      </c>
      <c r="I2">
        <v>15.599999999998545</v>
      </c>
      <c r="J2">
        <f>AVERAGE(H2,I2)</f>
        <v>16.477999999999156</v>
      </c>
      <c r="K2" t="s">
        <v>66</v>
      </c>
      <c r="L2" t="s">
        <v>69</v>
      </c>
    </row>
    <row r="3" spans="1:12" x14ac:dyDescent="0.2">
      <c r="A3" s="25">
        <v>26</v>
      </c>
      <c r="B3" t="s">
        <v>54</v>
      </c>
      <c r="C3" t="s">
        <v>28</v>
      </c>
      <c r="D3">
        <v>215.38199999999961</v>
      </c>
      <c r="E3">
        <v>214.53900000000067</v>
      </c>
      <c r="F3">
        <v>227.71399999999994</v>
      </c>
      <c r="G3">
        <v>227.19499999999971</v>
      </c>
      <c r="H3">
        <v>12.332000000000335</v>
      </c>
      <c r="I3">
        <v>12.65599999999904</v>
      </c>
      <c r="J3">
        <f t="shared" ref="J3:J30" si="0">AVERAGE(H3,I3)</f>
        <v>12.493999999999687</v>
      </c>
      <c r="K3" t="s">
        <v>66</v>
      </c>
      <c r="L3" t="s">
        <v>69</v>
      </c>
    </row>
    <row r="4" spans="1:12" x14ac:dyDescent="0.2">
      <c r="A4" s="25">
        <v>36</v>
      </c>
      <c r="B4" t="s">
        <v>54</v>
      </c>
      <c r="C4" t="s">
        <v>28</v>
      </c>
      <c r="D4">
        <v>216.18599999999969</v>
      </c>
      <c r="E4">
        <v>216.25800000000163</v>
      </c>
      <c r="F4">
        <v>225.0659999999998</v>
      </c>
      <c r="G4">
        <v>226.53099999999904</v>
      </c>
      <c r="H4">
        <v>8.8800000000001091</v>
      </c>
      <c r="I4">
        <v>10.27299999999741</v>
      </c>
      <c r="J4">
        <f t="shared" si="0"/>
        <v>9.5764999999987594</v>
      </c>
      <c r="K4" t="s">
        <v>66</v>
      </c>
      <c r="L4" t="s">
        <v>69</v>
      </c>
    </row>
    <row r="5" spans="1:12" x14ac:dyDescent="0.2">
      <c r="A5" s="25">
        <v>25</v>
      </c>
      <c r="B5" t="s">
        <v>54</v>
      </c>
      <c r="C5" t="s">
        <v>28</v>
      </c>
      <c r="D5">
        <v>217.52900000000045</v>
      </c>
      <c r="E5">
        <v>217.64099999999962</v>
      </c>
      <c r="F5">
        <v>219.42900000000009</v>
      </c>
      <c r="G5">
        <v>218.83599999999933</v>
      </c>
      <c r="H5">
        <v>1.8999999999996362</v>
      </c>
      <c r="I5">
        <v>1.194999999999709</v>
      </c>
      <c r="J5">
        <f t="shared" si="0"/>
        <v>1.5474999999996726</v>
      </c>
      <c r="K5" t="s">
        <v>66</v>
      </c>
      <c r="L5" t="s">
        <v>69</v>
      </c>
    </row>
    <row r="6" spans="1:12" x14ac:dyDescent="0.2">
      <c r="A6" s="25">
        <v>34</v>
      </c>
      <c r="B6" t="s">
        <v>54</v>
      </c>
      <c r="C6" t="s">
        <v>28</v>
      </c>
      <c r="D6">
        <v>213.75200000000041</v>
      </c>
      <c r="E6">
        <v>215.38589999999749</v>
      </c>
      <c r="F6">
        <v>221.43199999999979</v>
      </c>
      <c r="G6">
        <v>222.72999999999956</v>
      </c>
      <c r="H6">
        <v>7.6799999999993815</v>
      </c>
      <c r="I6">
        <v>7.3441000000020722</v>
      </c>
      <c r="J6">
        <f t="shared" si="0"/>
        <v>7.5120500000007269</v>
      </c>
      <c r="K6" t="s">
        <v>66</v>
      </c>
      <c r="L6" t="s">
        <v>69</v>
      </c>
    </row>
    <row r="7" spans="1:12" x14ac:dyDescent="0.2">
      <c r="A7" s="25">
        <v>27</v>
      </c>
      <c r="B7" t="s">
        <v>55</v>
      </c>
      <c r="C7" t="s">
        <v>28</v>
      </c>
      <c r="D7" s="15">
        <v>214.60400000000027</v>
      </c>
      <c r="E7">
        <v>216.33599999999933</v>
      </c>
      <c r="F7">
        <v>230.03299999999945</v>
      </c>
      <c r="G7">
        <v>230.77199999999721</v>
      </c>
      <c r="H7">
        <v>15.428999999999178</v>
      </c>
      <c r="I7">
        <v>14.435999999997875</v>
      </c>
      <c r="J7">
        <f t="shared" si="0"/>
        <v>14.932499999998527</v>
      </c>
      <c r="K7" t="s">
        <v>66</v>
      </c>
      <c r="L7" t="s">
        <v>69</v>
      </c>
    </row>
    <row r="8" spans="1:12" x14ac:dyDescent="0.2">
      <c r="A8" s="25">
        <v>33</v>
      </c>
      <c r="B8" t="s">
        <v>54</v>
      </c>
      <c r="C8" t="s">
        <v>28</v>
      </c>
      <c r="D8" s="15">
        <v>215.88400000000001</v>
      </c>
      <c r="E8">
        <v>215.08599999999933</v>
      </c>
      <c r="F8">
        <v>219.24499999999989</v>
      </c>
      <c r="G8">
        <v>220.45700000000215</v>
      </c>
      <c r="H8">
        <v>3.3609999999998763</v>
      </c>
      <c r="I8">
        <v>5.3710000000028231</v>
      </c>
      <c r="J8">
        <f t="shared" si="0"/>
        <v>4.3660000000013497</v>
      </c>
      <c r="K8" t="s">
        <v>66</v>
      </c>
      <c r="L8" t="s">
        <v>69</v>
      </c>
    </row>
    <row r="9" spans="1:12" x14ac:dyDescent="0.2">
      <c r="A9" s="25">
        <v>32</v>
      </c>
      <c r="B9" t="s">
        <v>54</v>
      </c>
      <c r="C9" t="s">
        <v>28</v>
      </c>
      <c r="D9">
        <v>214.72800000000007</v>
      </c>
      <c r="E9">
        <v>215.35200000000259</v>
      </c>
      <c r="F9">
        <v>213.60799999999927</v>
      </c>
      <c r="G9">
        <v>214.20100000000093</v>
      </c>
      <c r="H9">
        <v>-1.1200000000008004</v>
      </c>
      <c r="I9">
        <v>-1.1510000000016589</v>
      </c>
      <c r="J9">
        <f t="shared" si="0"/>
        <v>-1.1355000000012296</v>
      </c>
      <c r="K9" t="s">
        <v>66</v>
      </c>
      <c r="L9" t="s">
        <v>69</v>
      </c>
    </row>
    <row r="10" spans="1:12" x14ac:dyDescent="0.2">
      <c r="A10" s="25">
        <v>29</v>
      </c>
      <c r="B10" t="s">
        <v>56</v>
      </c>
      <c r="C10" t="s">
        <v>29</v>
      </c>
      <c r="D10" s="15">
        <v>181.70499999999993</v>
      </c>
      <c r="E10">
        <v>183.10599999999977</v>
      </c>
      <c r="F10">
        <v>192.22800000000007</v>
      </c>
      <c r="G10">
        <v>194.21500000000015</v>
      </c>
      <c r="H10">
        <v>10.523000000000138</v>
      </c>
      <c r="I10">
        <v>11.109000000000378</v>
      </c>
      <c r="J10">
        <f t="shared" si="0"/>
        <v>10.816000000000258</v>
      </c>
      <c r="K10" t="s">
        <v>66</v>
      </c>
      <c r="L10" t="s">
        <v>69</v>
      </c>
    </row>
    <row r="11" spans="1:12" x14ac:dyDescent="0.2">
      <c r="A11" s="25">
        <v>35</v>
      </c>
      <c r="B11" t="s">
        <v>55</v>
      </c>
      <c r="C11" t="s">
        <v>28</v>
      </c>
      <c r="D11" s="15">
        <v>216.21099999999933</v>
      </c>
      <c r="E11">
        <v>215.55099999999948</v>
      </c>
      <c r="F11">
        <v>219.20899999999983</v>
      </c>
      <c r="G11">
        <v>219</v>
      </c>
      <c r="H11">
        <v>2.998000000000502</v>
      </c>
      <c r="I11">
        <v>3.4490000000005239</v>
      </c>
      <c r="J11">
        <f t="shared" si="0"/>
        <v>3.223500000000513</v>
      </c>
      <c r="K11" t="s">
        <v>66</v>
      </c>
      <c r="L11" t="s">
        <v>69</v>
      </c>
    </row>
    <row r="12" spans="1:12" x14ac:dyDescent="0.2">
      <c r="A12">
        <v>38</v>
      </c>
      <c r="B12" t="s">
        <v>57</v>
      </c>
      <c r="C12" t="s">
        <v>29</v>
      </c>
      <c r="D12">
        <v>180.59799999999996</v>
      </c>
      <c r="E12">
        <v>178.8660000000018</v>
      </c>
      <c r="F12">
        <v>196.98199999999997</v>
      </c>
      <c r="H12">
        <v>16.384000000000015</v>
      </c>
      <c r="J12">
        <f t="shared" si="0"/>
        <v>16.384000000000015</v>
      </c>
      <c r="K12" t="s">
        <v>66</v>
      </c>
      <c r="L12" t="s">
        <v>69</v>
      </c>
    </row>
    <row r="13" spans="1:12" x14ac:dyDescent="0.2">
      <c r="A13" s="25">
        <v>31</v>
      </c>
      <c r="B13" t="s">
        <v>57</v>
      </c>
      <c r="C13" t="s">
        <v>29</v>
      </c>
      <c r="D13">
        <v>184.24000000000069</v>
      </c>
      <c r="E13">
        <v>184.54099999999744</v>
      </c>
      <c r="F13">
        <v>179.98500000000058</v>
      </c>
      <c r="G13">
        <v>181.39700000000084</v>
      </c>
      <c r="H13">
        <v>-4.2550000000001091</v>
      </c>
      <c r="I13">
        <v>-3.1439999999965949</v>
      </c>
      <c r="J13">
        <f t="shared" si="0"/>
        <v>-3.699499999998352</v>
      </c>
      <c r="K13" t="s">
        <v>66</v>
      </c>
      <c r="L13" t="s">
        <v>69</v>
      </c>
    </row>
    <row r="14" spans="1:12" x14ac:dyDescent="0.2">
      <c r="A14" s="25">
        <v>40</v>
      </c>
      <c r="B14" t="s">
        <v>56</v>
      </c>
      <c r="C14" t="s">
        <v>29</v>
      </c>
      <c r="D14">
        <v>180.10699999999997</v>
      </c>
      <c r="E14">
        <v>181.78700000000026</v>
      </c>
      <c r="F14">
        <v>189.59299999999985</v>
      </c>
      <c r="H14">
        <v>9.4859999999998763</v>
      </c>
      <c r="J14">
        <f t="shared" si="0"/>
        <v>9.4859999999998763</v>
      </c>
      <c r="K14" t="s">
        <v>66</v>
      </c>
      <c r="L14" t="s">
        <v>69</v>
      </c>
    </row>
    <row r="15" spans="1:12" x14ac:dyDescent="0.2">
      <c r="A15" s="25">
        <v>32</v>
      </c>
      <c r="B15" t="s">
        <v>54</v>
      </c>
      <c r="C15" t="s">
        <v>30</v>
      </c>
      <c r="D15">
        <v>164.52500000000009</v>
      </c>
      <c r="E15">
        <v>164.67299999999886</v>
      </c>
      <c r="F15">
        <v>163.12199999999984</v>
      </c>
      <c r="G15">
        <v>165.10199999999895</v>
      </c>
      <c r="H15">
        <v>-1.4030000000002474</v>
      </c>
      <c r="I15">
        <v>0.42900000000008731</v>
      </c>
      <c r="J15">
        <f t="shared" si="0"/>
        <v>-0.48700000000008004</v>
      </c>
      <c r="K15" t="s">
        <v>66</v>
      </c>
      <c r="L15" t="s">
        <v>69</v>
      </c>
    </row>
    <row r="16" spans="1:12" x14ac:dyDescent="0.2">
      <c r="A16" s="25">
        <v>33</v>
      </c>
      <c r="B16" t="s">
        <v>54</v>
      </c>
      <c r="C16" t="s">
        <v>30</v>
      </c>
      <c r="D16">
        <v>167.96299999999974</v>
      </c>
      <c r="E16">
        <v>167.72000000000116</v>
      </c>
      <c r="F16">
        <v>167.13099999999986</v>
      </c>
      <c r="G16">
        <v>166.16800000000148</v>
      </c>
      <c r="H16">
        <v>-0.83199999999987995</v>
      </c>
      <c r="I16">
        <v>-1.5519999999996799</v>
      </c>
      <c r="J16">
        <f t="shared" si="0"/>
        <v>-1.1919999999997799</v>
      </c>
      <c r="K16" t="s">
        <v>66</v>
      </c>
      <c r="L16" t="s">
        <v>69</v>
      </c>
    </row>
    <row r="17" spans="1:12" x14ac:dyDescent="0.2">
      <c r="A17" s="25">
        <v>34</v>
      </c>
      <c r="B17" t="s">
        <v>54</v>
      </c>
      <c r="C17" t="s">
        <v>30</v>
      </c>
      <c r="D17">
        <v>168.82000000000016</v>
      </c>
      <c r="E17">
        <v>174.57599999999911</v>
      </c>
      <c r="F17">
        <v>177.9680000000003</v>
      </c>
      <c r="G17">
        <v>183.03399999999965</v>
      </c>
      <c r="H17">
        <v>9.1480000000001382</v>
      </c>
      <c r="I17">
        <v>8.4580000000005384</v>
      </c>
      <c r="J17">
        <f t="shared" si="0"/>
        <v>8.8030000000003383</v>
      </c>
      <c r="K17" t="s">
        <v>66</v>
      </c>
      <c r="L17" t="s">
        <v>69</v>
      </c>
    </row>
    <row r="18" spans="1:12" x14ac:dyDescent="0.2">
      <c r="A18" s="25">
        <v>35</v>
      </c>
      <c r="B18" t="s">
        <v>55</v>
      </c>
      <c r="C18" t="s">
        <v>30</v>
      </c>
      <c r="D18" s="5">
        <v>167.10300000000007</v>
      </c>
      <c r="E18">
        <v>167.50799999999981</v>
      </c>
      <c r="F18">
        <v>160.92900000000009</v>
      </c>
      <c r="G18">
        <v>164.72299999999996</v>
      </c>
      <c r="H18">
        <v>-6.1739999999999782</v>
      </c>
      <c r="J18">
        <v>-6.1739999999999782</v>
      </c>
      <c r="K18" t="s">
        <v>67</v>
      </c>
      <c r="L18" t="s">
        <v>69</v>
      </c>
    </row>
    <row r="19" spans="1:12" x14ac:dyDescent="0.2">
      <c r="A19" s="25">
        <v>31</v>
      </c>
      <c r="B19" t="s">
        <v>57</v>
      </c>
      <c r="C19" t="s">
        <v>30</v>
      </c>
      <c r="D19" s="5">
        <v>170.50900000000001</v>
      </c>
      <c r="F19">
        <v>164.40700000000015</v>
      </c>
      <c r="G19">
        <v>165.73499999999876</v>
      </c>
      <c r="H19">
        <v>-6.1019999999998618</v>
      </c>
      <c r="J19">
        <v>-6.1019999999998618</v>
      </c>
      <c r="K19" t="s">
        <v>67</v>
      </c>
      <c r="L19" t="s">
        <v>69</v>
      </c>
    </row>
    <row r="20" spans="1:12" x14ac:dyDescent="0.2">
      <c r="A20" s="25">
        <v>30</v>
      </c>
      <c r="B20" t="s">
        <v>56</v>
      </c>
      <c r="C20" t="s">
        <v>30</v>
      </c>
      <c r="D20" s="17">
        <v>171.79700000000003</v>
      </c>
      <c r="E20">
        <v>166.3070000000007</v>
      </c>
      <c r="F20">
        <v>182.24600000000009</v>
      </c>
      <c r="H20">
        <v>10.449000000000069</v>
      </c>
      <c r="J20">
        <f t="shared" si="0"/>
        <v>10.449000000000069</v>
      </c>
      <c r="K20" t="s">
        <v>66</v>
      </c>
      <c r="L20" t="s">
        <v>69</v>
      </c>
    </row>
    <row r="21" spans="1:12" x14ac:dyDescent="0.2">
      <c r="A21" s="25">
        <v>26</v>
      </c>
      <c r="B21" t="s">
        <v>54</v>
      </c>
      <c r="C21" t="s">
        <v>30</v>
      </c>
      <c r="D21" s="17">
        <v>175.05999999999995</v>
      </c>
      <c r="E21">
        <v>174.23300000000017</v>
      </c>
      <c r="F21">
        <v>171.36700000000019</v>
      </c>
      <c r="G21">
        <v>172.38600000000042</v>
      </c>
      <c r="H21">
        <v>-3.6929999999997563</v>
      </c>
      <c r="I21">
        <v>-1.8469999999997526</v>
      </c>
      <c r="J21">
        <f t="shared" si="0"/>
        <v>-2.7699999999997544</v>
      </c>
      <c r="K21" t="s">
        <v>66</v>
      </c>
      <c r="L21" t="s">
        <v>69</v>
      </c>
    </row>
    <row r="22" spans="1:12" x14ac:dyDescent="0.2">
      <c r="A22" s="25">
        <v>28</v>
      </c>
      <c r="B22" t="s">
        <v>54</v>
      </c>
      <c r="C22" t="s">
        <v>30</v>
      </c>
      <c r="D22" s="17">
        <v>176.29600000000028</v>
      </c>
      <c r="E22">
        <v>176.95000000000073</v>
      </c>
      <c r="F22">
        <v>175.56400000000031</v>
      </c>
      <c r="G22">
        <v>175.73700000000099</v>
      </c>
      <c r="H22">
        <v>-0.7319999999999709</v>
      </c>
      <c r="I22">
        <v>-1.2129999999997381</v>
      </c>
      <c r="J22">
        <f t="shared" si="0"/>
        <v>-0.97249999999985448</v>
      </c>
      <c r="K22" t="s">
        <v>66</v>
      </c>
      <c r="L22" t="s">
        <v>69</v>
      </c>
    </row>
    <row r="23" spans="1:12" x14ac:dyDescent="0.2">
      <c r="A23" s="25">
        <v>36</v>
      </c>
      <c r="B23" t="s">
        <v>54</v>
      </c>
      <c r="C23" t="s">
        <v>30</v>
      </c>
      <c r="D23" s="17">
        <v>174.81700000000001</v>
      </c>
      <c r="E23">
        <v>175.45299999999952</v>
      </c>
      <c r="F23">
        <v>153.78099999999995</v>
      </c>
      <c r="G23">
        <v>153.35000000000036</v>
      </c>
      <c r="H23">
        <v>-21.036000000000058</v>
      </c>
      <c r="I23">
        <v>-22.102999999999156</v>
      </c>
      <c r="J23">
        <f t="shared" si="0"/>
        <v>-21.569499999999607</v>
      </c>
      <c r="K23" t="s">
        <v>66</v>
      </c>
      <c r="L23" t="s">
        <v>69</v>
      </c>
    </row>
    <row r="24" spans="1:12" x14ac:dyDescent="0.2">
      <c r="A24" s="25">
        <v>29</v>
      </c>
      <c r="B24" t="s">
        <v>56</v>
      </c>
      <c r="C24" t="s">
        <v>30</v>
      </c>
      <c r="D24">
        <v>177.846</v>
      </c>
      <c r="E24">
        <v>178.45400000000154</v>
      </c>
      <c r="F24">
        <v>190.83699999999999</v>
      </c>
      <c r="G24">
        <v>189.80199999999968</v>
      </c>
      <c r="H24">
        <v>12.990999999999985</v>
      </c>
      <c r="I24">
        <v>11.347999999998137</v>
      </c>
      <c r="J24">
        <f t="shared" si="0"/>
        <v>12.169499999999061</v>
      </c>
      <c r="K24" t="s">
        <v>66</v>
      </c>
      <c r="L24" t="s">
        <v>69</v>
      </c>
    </row>
    <row r="25" spans="1:12" x14ac:dyDescent="0.2">
      <c r="A25" s="25">
        <v>39</v>
      </c>
      <c r="B25" t="s">
        <v>56</v>
      </c>
      <c r="C25" t="s">
        <v>31</v>
      </c>
      <c r="D25">
        <v>174.38700000000017</v>
      </c>
      <c r="E25">
        <v>175.10399999999936</v>
      </c>
      <c r="F25">
        <v>190.29100000000017</v>
      </c>
      <c r="G25">
        <v>189.60899999999856</v>
      </c>
      <c r="H25">
        <v>15.903999999999996</v>
      </c>
      <c r="I25">
        <v>14.5049999999992</v>
      </c>
      <c r="J25">
        <f t="shared" si="0"/>
        <v>15.204499999999598</v>
      </c>
      <c r="K25" t="s">
        <v>66</v>
      </c>
      <c r="L25" t="s">
        <v>69</v>
      </c>
    </row>
    <row r="26" spans="1:12" x14ac:dyDescent="0.2">
      <c r="A26" s="25">
        <v>30</v>
      </c>
      <c r="B26" t="s">
        <v>56</v>
      </c>
      <c r="C26" t="s">
        <v>31</v>
      </c>
      <c r="D26">
        <v>174.44700000000012</v>
      </c>
      <c r="E26">
        <v>175.55999999999949</v>
      </c>
      <c r="F26">
        <v>188.87899999999991</v>
      </c>
      <c r="G26">
        <v>188.73500000000058</v>
      </c>
      <c r="H26">
        <v>14.431999999999789</v>
      </c>
      <c r="I26">
        <v>13.175000000001091</v>
      </c>
      <c r="J26">
        <f t="shared" si="0"/>
        <v>13.80350000000044</v>
      </c>
      <c r="K26" t="s">
        <v>66</v>
      </c>
      <c r="L26" t="s">
        <v>69</v>
      </c>
    </row>
    <row r="27" spans="1:12" x14ac:dyDescent="0.2">
      <c r="A27" s="25">
        <v>37</v>
      </c>
      <c r="B27" t="s">
        <v>56</v>
      </c>
      <c r="C27" t="s">
        <v>31</v>
      </c>
      <c r="D27">
        <v>173.8739999999998</v>
      </c>
      <c r="F27">
        <v>179.68499999999995</v>
      </c>
      <c r="H27">
        <v>5.8110000000001492</v>
      </c>
      <c r="J27">
        <f t="shared" si="0"/>
        <v>5.8110000000001492</v>
      </c>
      <c r="K27" t="s">
        <v>66</v>
      </c>
      <c r="L27" t="s">
        <v>69</v>
      </c>
    </row>
    <row r="28" spans="1:12" x14ac:dyDescent="0.2">
      <c r="A28" s="25">
        <v>29</v>
      </c>
      <c r="B28" t="s">
        <v>56</v>
      </c>
      <c r="C28" t="s">
        <v>31</v>
      </c>
      <c r="D28">
        <v>174.1869999999999</v>
      </c>
      <c r="F28">
        <v>192.53900000000021</v>
      </c>
      <c r="H28">
        <v>18.352000000000317</v>
      </c>
      <c r="J28">
        <f t="shared" si="0"/>
        <v>18.352000000000317</v>
      </c>
      <c r="K28" t="s">
        <v>66</v>
      </c>
      <c r="L28" t="s">
        <v>69</v>
      </c>
    </row>
    <row r="29" spans="1:12" x14ac:dyDescent="0.2">
      <c r="A29" s="25">
        <v>31</v>
      </c>
      <c r="B29" t="s">
        <v>57</v>
      </c>
      <c r="C29" t="s">
        <v>31</v>
      </c>
      <c r="D29">
        <v>177.74699999999984</v>
      </c>
      <c r="E29">
        <v>176.9989999999998</v>
      </c>
      <c r="F29">
        <v>179.57200000000012</v>
      </c>
      <c r="H29">
        <v>1.8250000000002728</v>
      </c>
      <c r="J29">
        <f t="shared" si="0"/>
        <v>1.8250000000002728</v>
      </c>
      <c r="K29" t="s">
        <v>66</v>
      </c>
      <c r="L29" t="s">
        <v>69</v>
      </c>
    </row>
    <row r="30" spans="1:12" x14ac:dyDescent="0.2">
      <c r="A30" s="25">
        <v>38</v>
      </c>
      <c r="B30" t="s">
        <v>57</v>
      </c>
      <c r="C30" t="s">
        <v>31</v>
      </c>
      <c r="D30">
        <v>176.61800000000039</v>
      </c>
      <c r="E30">
        <v>177.98300000000017</v>
      </c>
      <c r="F30">
        <v>186.57999999999993</v>
      </c>
      <c r="G30">
        <v>189.9260000000013</v>
      </c>
      <c r="H30">
        <v>9.9619999999995343</v>
      </c>
      <c r="I30">
        <v>11.94300000000112</v>
      </c>
      <c r="J30">
        <f t="shared" si="0"/>
        <v>10.952500000000327</v>
      </c>
      <c r="K30" t="s">
        <v>66</v>
      </c>
      <c r="L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Unilab</vt:lpstr>
      <vt:lpstr>D2O</vt:lpstr>
      <vt:lpstr>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2022-03-07T14:58:59Z</dcterms:created>
  <dcterms:modified xsi:type="dcterms:W3CDTF">2022-08-10T02:00:22Z</dcterms:modified>
</cp:coreProperties>
</file>