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y/Documents/work/al-hashimi/manuscripts/TAR_ES2_pH/analyses/pKa_fit/"/>
    </mc:Choice>
  </mc:AlternateContent>
  <xr:revisionPtr revIDLastSave="0" documentId="13_ncr:1_{37561F38-1F63-3641-BF5F-8B496FD57E19}" xr6:coauthVersionLast="47" xr6:coauthVersionMax="47" xr10:uidLastSave="{00000000-0000-0000-0000-000000000000}"/>
  <bookViews>
    <workbookView xWindow="7040" yWindow="1640" windowWidth="26320" windowHeight="18160" activeTab="3" xr2:uid="{7B03602F-EEB0-194C-A4CF-804C5F2DBAF7}"/>
  </bookViews>
  <sheets>
    <sheet name="R1Rho_GlobalFits" sheetId="1" r:id="rId1"/>
    <sheet name="RD_Simulation" sheetId="5" r:id="rId2"/>
    <sheet name="3State_RD_Input" sheetId="3" r:id="rId3"/>
    <sheet name="3State_RD_Output" sheetId="4" r:id="rId4"/>
    <sheet name="Sheet2" sheetId="2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3" l="1"/>
  <c r="D13" i="3"/>
  <c r="D12" i="3"/>
</calcChain>
</file>

<file path=xl/sharedStrings.xml><?xml version="1.0" encoding="utf-8"?>
<sst xmlns="http://schemas.openxmlformats.org/spreadsheetml/2006/main" count="285" uniqueCount="227">
  <si>
    <t>wtTAR</t>
  </si>
  <si>
    <t>10% D2O</t>
  </si>
  <si>
    <t>Sample</t>
  </si>
  <si>
    <t>Solvent</t>
  </si>
  <si>
    <t>pH</t>
  </si>
  <si>
    <t>100% D2O</t>
  </si>
  <si>
    <t>uucgES2</t>
  </si>
  <si>
    <t>Probes</t>
  </si>
  <si>
    <t>Fit-Type</t>
  </si>
  <si>
    <t>U23-C6, U38-N3</t>
  </si>
  <si>
    <t>Global</t>
  </si>
  <si>
    <t>Fit-States</t>
  </si>
  <si>
    <t>Folder</t>
  </si>
  <si>
    <t>glob/glob_v2</t>
  </si>
  <si>
    <t>glob/U23_U38_test</t>
  </si>
  <si>
    <t>U38-N3</t>
  </si>
  <si>
    <t>U23-C6</t>
  </si>
  <si>
    <t>A35-C8</t>
  </si>
  <si>
    <t>G33-C8</t>
  </si>
  <si>
    <t>pB (%)</t>
  </si>
  <si>
    <t>kex (s-1)</t>
  </si>
  <si>
    <t>1.697 ± 0.167</t>
  </si>
  <si>
    <t>562 ± 70</t>
  </si>
  <si>
    <t>5.564 ± 1.126</t>
  </si>
  <si>
    <t>110. ± 25</t>
  </si>
  <si>
    <t>-1.84 ± 0.05</t>
  </si>
  <si>
    <t>5.07 ± 0.07</t>
  </si>
  <si>
    <t>11.29 ± 0.742</t>
  </si>
  <si>
    <t>90 ± 7</t>
  </si>
  <si>
    <t>5.33 ± 0.03</t>
  </si>
  <si>
    <t>-2.26 ± 0.02</t>
  </si>
  <si>
    <t>12.618 ± 1.284</t>
  </si>
  <si>
    <t>121 ± 15</t>
  </si>
  <si>
    <t>5.28 ± 0.03</t>
  </si>
  <si>
    <t>-2.44 ± 0.04</t>
  </si>
  <si>
    <t>-2.68 ± 0.03</t>
  </si>
  <si>
    <t>1.70 ± 0.05</t>
  </si>
  <si>
    <t>-5.14 ± 0.06</t>
  </si>
  <si>
    <t>1.82 ± 0.05</t>
  </si>
  <si>
    <t>-5.06 ± 0.05</t>
  </si>
  <si>
    <t>1.95 ± 0.06</t>
  </si>
  <si>
    <t>123 ± 98</t>
  </si>
  <si>
    <t>-4.82 ± 0.27</t>
  </si>
  <si>
    <t>2.51 ± 0.30</t>
  </si>
  <si>
    <t>-2.26 ± 0.17</t>
  </si>
  <si>
    <t>Kevin</t>
  </si>
  <si>
    <t>0.40 ± 0.05</t>
  </si>
  <si>
    <t>474 ± 69</t>
  </si>
  <si>
    <t>2.3 ± 0.1</t>
  </si>
  <si>
    <t>-5.2 ± 0.2</t>
  </si>
  <si>
    <t>-2.4 ± 0.04</t>
  </si>
  <si>
    <t>0.30 ± 0.02</t>
  </si>
  <si>
    <t>800 ± 80</t>
  </si>
  <si>
    <t>G28U</t>
  </si>
  <si>
    <t>10%D2O</t>
  </si>
  <si>
    <t>0.183 ± 0.01</t>
  </si>
  <si>
    <t>2108 ± 228</t>
  </si>
  <si>
    <t>0.166 ± 0.013</t>
  </si>
  <si>
    <t>-4.65 ± 0.20</t>
  </si>
  <si>
    <t>1.79 ± 0.24</t>
  </si>
  <si>
    <t>-2.30 ± 0.07</t>
  </si>
  <si>
    <t>0.497 ± 0.365</t>
  </si>
  <si>
    <t>pA</t>
  </si>
  <si>
    <t>pAH</t>
  </si>
  <si>
    <t>pBH</t>
  </si>
  <si>
    <t>kex_prot</t>
  </si>
  <si>
    <t>pathway</t>
  </si>
  <si>
    <t>IF</t>
  </si>
  <si>
    <t>kon_prot</t>
  </si>
  <si>
    <t>koff_prot</t>
  </si>
  <si>
    <t>RChi2</t>
  </si>
  <si>
    <t>kex,conf</t>
  </si>
  <si>
    <t>dwAH</t>
  </si>
  <si>
    <t>dwBH</t>
  </si>
  <si>
    <t>R1</t>
  </si>
  <si>
    <t>R2</t>
  </si>
  <si>
    <t>0.14±0.52</t>
  </si>
  <si>
    <t>-5.26±0.08</t>
  </si>
  <si>
    <t>1.6±0.06</t>
  </si>
  <si>
    <t>8.62±0.13</t>
  </si>
  <si>
    <t>-0.37±1.18</t>
  </si>
  <si>
    <t>1.68±0.09</t>
  </si>
  <si>
    <t>1.7±0.15</t>
  </si>
  <si>
    <t>52.13±0.39</t>
  </si>
  <si>
    <t>-0.49±0.82</t>
  </si>
  <si>
    <t>-2.69±0.06</t>
  </si>
  <si>
    <t>1.1±0.1</t>
  </si>
  <si>
    <t>38.82±0.25</t>
  </si>
  <si>
    <t>0.93±0.87</t>
  </si>
  <si>
    <t>2.06±0.06</t>
  </si>
  <si>
    <t>1.75±0.06</t>
  </si>
  <si>
    <t>49.32±0.14</t>
  </si>
  <si>
    <t>-0.01±0.24</t>
  </si>
  <si>
    <t>-5.17±0.05</t>
  </si>
  <si>
    <t>1.55±0.01</t>
  </si>
  <si>
    <t>8.08±0.03</t>
  </si>
  <si>
    <t>-0.35±0.7</t>
  </si>
  <si>
    <t>-5.71±0.16</t>
  </si>
  <si>
    <t>1.63±0.02</t>
  </si>
  <si>
    <t>6.47±0.05</t>
  </si>
  <si>
    <t>0.45±2.63</t>
  </si>
  <si>
    <t>2.32±0.21</t>
  </si>
  <si>
    <t>2.45±0.09</t>
  </si>
  <si>
    <t>31.35±0.22</t>
  </si>
  <si>
    <t>0.04±0.4</t>
  </si>
  <si>
    <t>-2.42±0.04</t>
  </si>
  <si>
    <t>2.25±0.02</t>
  </si>
  <si>
    <t>21.55±0.06</t>
  </si>
  <si>
    <t>0.26±0.92</t>
  </si>
  <si>
    <t>-5.53±0.27</t>
  </si>
  <si>
    <t>1.04±0.02</t>
  </si>
  <si>
    <t>7±0.06</t>
  </si>
  <si>
    <t>0.9±4.01</t>
  </si>
  <si>
    <t>2.24±0.37</t>
  </si>
  <si>
    <t>2.4±0.07</t>
  </si>
  <si>
    <t>38.25±0.21</t>
  </si>
  <si>
    <t>-0.07±0.51</t>
  </si>
  <si>
    <t>-2.75±0.11</t>
  </si>
  <si>
    <t>1.94±0.02</t>
  </si>
  <si>
    <t>18.01±0.08</t>
  </si>
  <si>
    <t>0.19±1.43</t>
  </si>
  <si>
    <t>-2.53±0.11</t>
  </si>
  <si>
    <t>1.02±0.14</t>
  </si>
  <si>
    <t>37.28±0.35</t>
  </si>
  <si>
    <t>-0.29±0.78</t>
  </si>
  <si>
    <t>-2.7±0.08</t>
  </si>
  <si>
    <t>2.21±0.03</t>
  </si>
  <si>
    <t>22.32±0.06</t>
  </si>
  <si>
    <t>-0.35±0.65</t>
  </si>
  <si>
    <t>-4.67±0.09</t>
  </si>
  <si>
    <t>-0.31±0.57</t>
  </si>
  <si>
    <t>-5.56±0.1</t>
  </si>
  <si>
    <t>1.53±0.03</t>
  </si>
  <si>
    <t>8.38±0.06</t>
  </si>
  <si>
    <t>1.74±0.08</t>
  </si>
  <si>
    <t>7.84±0.18</t>
  </si>
  <si>
    <t>-0.64±0.87</t>
  </si>
  <si>
    <t>-6.83±0.35</t>
  </si>
  <si>
    <t>1.59±0.03</t>
  </si>
  <si>
    <t>6.86±0.06</t>
  </si>
  <si>
    <t>0.1±2.39</t>
  </si>
  <si>
    <t>2.19±0.15</t>
  </si>
  <si>
    <t>1.72±0.12</t>
  </si>
  <si>
    <t>49.69±0.28</t>
  </si>
  <si>
    <t>-0.91±3.56</t>
  </si>
  <si>
    <t>2.73±0.52</t>
  </si>
  <si>
    <t>2.41±0.13</t>
  </si>
  <si>
    <t>31.83±0.29</t>
  </si>
  <si>
    <t>0.81±1.58</t>
  </si>
  <si>
    <t>1.59±0.11</t>
  </si>
  <si>
    <t>1.81±0.21</t>
  </si>
  <si>
    <t>51.41±0.54</t>
  </si>
  <si>
    <t>533±10</t>
  </si>
  <si>
    <t>396±7</t>
  </si>
  <si>
    <t>713±11</t>
  </si>
  <si>
    <t>1173±47</t>
  </si>
  <si>
    <t>2937±306</t>
  </si>
  <si>
    <t>NMR RD Probes:</t>
  </si>
  <si>
    <t>1.013 ± 0.142</t>
  </si>
  <si>
    <t>408 ± 67</t>
  </si>
  <si>
    <t>877 ± 113</t>
  </si>
  <si>
    <t>pB</t>
  </si>
  <si>
    <t>kex</t>
  </si>
  <si>
    <t>U38-dw</t>
  </si>
  <si>
    <t>U38-R1</t>
  </si>
  <si>
    <t>U38-R2</t>
  </si>
  <si>
    <t>-0.42±0.68</t>
  </si>
  <si>
    <t>-4.77±0.1</t>
  </si>
  <si>
    <t>515±12</t>
  </si>
  <si>
    <t>1.71±0.08</t>
  </si>
  <si>
    <t>7.91±0.18</t>
  </si>
  <si>
    <t>0.5 ±0.93</t>
  </si>
  <si>
    <t>-5.54±0.12</t>
  </si>
  <si>
    <t>1.24±0.03</t>
  </si>
  <si>
    <t>8.57±0.08</t>
  </si>
  <si>
    <t>0.56±0.93</t>
  </si>
  <si>
    <t>-6.88±0.36</t>
  </si>
  <si>
    <t>6.87±0.06</t>
  </si>
  <si>
    <t>2.81±4.85</t>
  </si>
  <si>
    <t>-5.81±1.66</t>
  </si>
  <si>
    <t>1.01±0.05</t>
  </si>
  <si>
    <t>7.48±0.09</t>
  </si>
  <si>
    <t>0.16±1.27</t>
  </si>
  <si>
    <t>-5.37±1.62</t>
  </si>
  <si>
    <t>1.48±0.03</t>
  </si>
  <si>
    <t>8.55±0.05</t>
  </si>
  <si>
    <t>0.78±0.97</t>
  </si>
  <si>
    <t>1.23±0.07</t>
  </si>
  <si>
    <t>954±63</t>
  </si>
  <si>
    <t>2.09±0.12</t>
  </si>
  <si>
    <t>50.52±0.35</t>
  </si>
  <si>
    <t>1.23±2.08</t>
  </si>
  <si>
    <t>2.08±0.08</t>
  </si>
  <si>
    <t>1.84±0.1</t>
  </si>
  <si>
    <t>48.64±0.3</t>
  </si>
  <si>
    <t>-1.66±2.61</t>
  </si>
  <si>
    <t>2.42±0.2</t>
  </si>
  <si>
    <t>2.44±0.07</t>
  </si>
  <si>
    <t>31.49±0.17</t>
  </si>
  <si>
    <t>2.47±7.68</t>
  </si>
  <si>
    <t>2.38±0.74</t>
  </si>
  <si>
    <t>2.37±0.09</t>
  </si>
  <si>
    <t>38.61±0.22</t>
  </si>
  <si>
    <t>-4.49±2.83</t>
  </si>
  <si>
    <t>2.78±0.79</t>
  </si>
  <si>
    <t>1.95±0.05</t>
  </si>
  <si>
    <t>47.86±0.11</t>
  </si>
  <si>
    <t>609±14</t>
  </si>
  <si>
    <t>-0.43±1.12</t>
  </si>
  <si>
    <t>-2.45±0.08</t>
  </si>
  <si>
    <t>1.06±0.15</t>
  </si>
  <si>
    <t>36.55±0.37</t>
  </si>
  <si>
    <t>0.88±1.01</t>
  </si>
  <si>
    <t>-2.56±0.05</t>
  </si>
  <si>
    <t>1.4±0.06</t>
  </si>
  <si>
    <t>34.05±0.16</t>
  </si>
  <si>
    <t>-1.97±0.89</t>
  </si>
  <si>
    <t>-2.68±0.08</t>
  </si>
  <si>
    <t>22.22±0.06</t>
  </si>
  <si>
    <t>0.52±2.06</t>
  </si>
  <si>
    <t>-2.43±0.44</t>
  </si>
  <si>
    <t>1.92±0.04</t>
  </si>
  <si>
    <t>18.71±0.09</t>
  </si>
  <si>
    <t>0.32±1.6</t>
  </si>
  <si>
    <t>-2.73±1.12</t>
  </si>
  <si>
    <t>1.51±0.04</t>
  </si>
  <si>
    <t>21.63±0.08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</si>
</sst>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quotePrefix="1"/>
    <xf numFmtId="11" fontId="0" fillId="0" borderId="0" xfId="0" applyNumberFormat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2" borderId="1" xfId="0" quotePrefix="1" applyFill="1" applyBorder="1" applyAlignment="1">
      <alignment horizontal="right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right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A209-EA26-444F-9416-5AA02955C4FF}">
  <dimension ref="A1:I12"/>
  <sheetViews>
    <sheetView zoomScale="140" zoomScaleNormal="140" workbookViewId="0">
      <selection activeCell="E17" sqref="E17"/>
    </sheetView>
  </sheetViews>
  <sheetFormatPr baseColWidth="10" defaultRowHeight="16" x14ac:dyDescent="0.2"/>
  <cols>
    <col min="1" max="1" width="8.6640625" customWidth="1"/>
    <col min="2" max="2" width="10.1640625" customWidth="1"/>
    <col min="3" max="3" width="4.1640625" customWidth="1"/>
    <col min="4" max="4" width="15" customWidth="1"/>
    <col min="5" max="5" width="15.6640625" customWidth="1"/>
    <col min="6" max="6" width="12.6640625" customWidth="1"/>
    <col min="7" max="7" width="13.1640625" customWidth="1"/>
    <col min="8" max="8" width="12.83203125" customWidth="1"/>
    <col min="9" max="9" width="12.33203125" customWidth="1"/>
    <col min="12" max="12" width="10.6640625" customWidth="1"/>
  </cols>
  <sheetData>
    <row r="1" spans="1:9" x14ac:dyDescent="0.2">
      <c r="A1" s="1" t="s">
        <v>2</v>
      </c>
      <c r="B1" s="1" t="s">
        <v>3</v>
      </c>
      <c r="C1" s="1" t="s">
        <v>4</v>
      </c>
      <c r="D1" s="1" t="s">
        <v>19</v>
      </c>
      <c r="E1" s="1" t="s">
        <v>20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2">
      <c r="A2" t="s">
        <v>0</v>
      </c>
      <c r="B2" t="s">
        <v>1</v>
      </c>
      <c r="C2">
        <v>5.4</v>
      </c>
      <c r="D2" t="s">
        <v>21</v>
      </c>
      <c r="E2" t="s">
        <v>22</v>
      </c>
      <c r="F2" s="2" t="s">
        <v>37</v>
      </c>
      <c r="G2" t="s">
        <v>36</v>
      </c>
      <c r="H2" s="2" t="s">
        <v>35</v>
      </c>
    </row>
    <row r="3" spans="1:9" x14ac:dyDescent="0.2">
      <c r="A3" t="s">
        <v>0</v>
      </c>
      <c r="B3" t="s">
        <v>1</v>
      </c>
      <c r="C3">
        <v>6</v>
      </c>
      <c r="D3" t="s">
        <v>158</v>
      </c>
      <c r="E3" t="s">
        <v>159</v>
      </c>
      <c r="F3" s="2" t="s">
        <v>39</v>
      </c>
      <c r="G3" t="s">
        <v>40</v>
      </c>
      <c r="I3" t="s">
        <v>38</v>
      </c>
    </row>
    <row r="4" spans="1:9" x14ac:dyDescent="0.2">
      <c r="A4" t="s">
        <v>0</v>
      </c>
      <c r="B4" t="s">
        <v>45</v>
      </c>
      <c r="C4">
        <v>6.4</v>
      </c>
      <c r="D4" t="s">
        <v>46</v>
      </c>
      <c r="E4" t="s">
        <v>47</v>
      </c>
      <c r="F4" s="2" t="s">
        <v>49</v>
      </c>
      <c r="G4" t="s">
        <v>48</v>
      </c>
      <c r="H4" s="2" t="s">
        <v>50</v>
      </c>
    </row>
    <row r="5" spans="1:9" x14ac:dyDescent="0.2">
      <c r="A5" t="s">
        <v>0</v>
      </c>
      <c r="B5" t="s">
        <v>1</v>
      </c>
      <c r="C5">
        <v>7</v>
      </c>
      <c r="D5" t="s">
        <v>57</v>
      </c>
      <c r="E5" t="s">
        <v>160</v>
      </c>
      <c r="F5" s="2" t="s">
        <v>58</v>
      </c>
      <c r="G5" t="s">
        <v>59</v>
      </c>
      <c r="H5" s="2" t="s">
        <v>60</v>
      </c>
    </row>
    <row r="6" spans="1:9" x14ac:dyDescent="0.2">
      <c r="A6" t="s">
        <v>0</v>
      </c>
      <c r="B6" t="s">
        <v>1</v>
      </c>
      <c r="C6">
        <v>7.4</v>
      </c>
      <c r="D6" t="s">
        <v>61</v>
      </c>
      <c r="E6" t="s">
        <v>41</v>
      </c>
      <c r="F6" s="2" t="s">
        <v>42</v>
      </c>
      <c r="G6" t="s">
        <v>43</v>
      </c>
      <c r="H6" s="2" t="s">
        <v>44</v>
      </c>
    </row>
    <row r="7" spans="1:9" x14ac:dyDescent="0.2">
      <c r="A7" t="s">
        <v>0</v>
      </c>
      <c r="B7" t="s">
        <v>1</v>
      </c>
      <c r="C7">
        <v>8.4</v>
      </c>
    </row>
    <row r="8" spans="1:9" x14ac:dyDescent="0.2">
      <c r="A8" t="s">
        <v>0</v>
      </c>
      <c r="B8" t="s">
        <v>5</v>
      </c>
      <c r="C8">
        <v>6.4</v>
      </c>
      <c r="D8" t="s">
        <v>51</v>
      </c>
      <c r="E8" t="s">
        <v>52</v>
      </c>
    </row>
    <row r="9" spans="1:9" x14ac:dyDescent="0.2">
      <c r="A9" t="s">
        <v>6</v>
      </c>
      <c r="B9" t="s">
        <v>1</v>
      </c>
      <c r="C9">
        <v>5.4</v>
      </c>
      <c r="D9" t="s">
        <v>23</v>
      </c>
      <c r="E9" t="s">
        <v>24</v>
      </c>
      <c r="F9" t="s">
        <v>26</v>
      </c>
      <c r="G9" s="2" t="s">
        <v>25</v>
      </c>
    </row>
    <row r="10" spans="1:9" x14ac:dyDescent="0.2">
      <c r="A10" t="s">
        <v>6</v>
      </c>
      <c r="B10" t="s">
        <v>1</v>
      </c>
      <c r="C10">
        <v>6</v>
      </c>
      <c r="D10" t="s">
        <v>27</v>
      </c>
      <c r="E10" t="s">
        <v>28</v>
      </c>
      <c r="F10" t="s">
        <v>29</v>
      </c>
      <c r="G10" s="2" t="s">
        <v>30</v>
      </c>
    </row>
    <row r="11" spans="1:9" x14ac:dyDescent="0.2">
      <c r="A11" t="s">
        <v>6</v>
      </c>
      <c r="B11" t="s">
        <v>1</v>
      </c>
      <c r="C11">
        <v>6.4</v>
      </c>
      <c r="D11" t="s">
        <v>31</v>
      </c>
      <c r="E11" t="s">
        <v>32</v>
      </c>
      <c r="F11" t="s">
        <v>33</v>
      </c>
      <c r="G11" s="2" t="s">
        <v>34</v>
      </c>
    </row>
    <row r="12" spans="1:9" x14ac:dyDescent="0.2">
      <c r="A12" t="s">
        <v>53</v>
      </c>
      <c r="B12" t="s">
        <v>54</v>
      </c>
      <c r="C12">
        <v>6.4</v>
      </c>
      <c r="D12" t="s">
        <v>55</v>
      </c>
      <c r="E12" t="s">
        <v>56</v>
      </c>
    </row>
  </sheetData>
  <sortState xmlns:xlrd2="http://schemas.microsoft.com/office/spreadsheetml/2017/richdata2" ref="A2:E7">
    <sortCondition ref="C2:C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AAE5A-9935-C741-BE4A-21DB62CA2BE6}">
  <dimension ref="A1:F7"/>
  <sheetViews>
    <sheetView zoomScale="150" zoomScaleNormal="150" workbookViewId="0">
      <selection activeCell="E14" sqref="E14"/>
    </sheetView>
  </sheetViews>
  <sheetFormatPr baseColWidth="10" defaultRowHeight="16" x14ac:dyDescent="0.2"/>
  <cols>
    <col min="3" max="3" width="12.5" customWidth="1"/>
  </cols>
  <sheetData>
    <row r="1" spans="1:6" x14ac:dyDescent="0.2">
      <c r="A1" s="8" t="s">
        <v>4</v>
      </c>
      <c r="B1" s="8" t="s">
        <v>161</v>
      </c>
      <c r="C1" s="8" t="s">
        <v>162</v>
      </c>
      <c r="D1" s="8" t="s">
        <v>163</v>
      </c>
      <c r="E1" s="8" t="s">
        <v>164</v>
      </c>
      <c r="F1" s="8" t="s">
        <v>165</v>
      </c>
    </row>
    <row r="2" spans="1:6" x14ac:dyDescent="0.2">
      <c r="A2" s="9">
        <v>5.4</v>
      </c>
      <c r="B2" s="9">
        <v>1.7011490000000001E-2</v>
      </c>
      <c r="C2" s="7">
        <v>522.64478799000005</v>
      </c>
      <c r="D2">
        <v>-5</v>
      </c>
      <c r="E2">
        <v>1.5</v>
      </c>
      <c r="F2">
        <v>7</v>
      </c>
    </row>
    <row r="3" spans="1:6" x14ac:dyDescent="0.2">
      <c r="A3" s="9">
        <v>6</v>
      </c>
      <c r="B3" s="9">
        <v>9.1685699999999992E-3</v>
      </c>
      <c r="C3" s="7">
        <v>498.2</v>
      </c>
    </row>
    <row r="4" spans="1:6" x14ac:dyDescent="0.2">
      <c r="A4" s="9">
        <v>6.4</v>
      </c>
      <c r="B4" s="9">
        <v>5.6141300000000002E-3</v>
      </c>
      <c r="C4" s="7">
        <v>493.26447880000001</v>
      </c>
    </row>
    <row r="5" spans="1:6" x14ac:dyDescent="0.2">
      <c r="A5" s="9">
        <v>7</v>
      </c>
      <c r="B5" s="9">
        <v>3.2397099999999998E-3</v>
      </c>
      <c r="C5" s="7">
        <v>490.82</v>
      </c>
    </row>
    <row r="6" spans="1:6" x14ac:dyDescent="0.2">
      <c r="A6" s="9">
        <v>7.4</v>
      </c>
      <c r="B6" s="9">
        <v>2.6921499999999999E-3</v>
      </c>
      <c r="C6" s="7">
        <v>490.32644787999999</v>
      </c>
    </row>
    <row r="7" spans="1:6" x14ac:dyDescent="0.2">
      <c r="A7" s="9">
        <v>8.4</v>
      </c>
      <c r="B7" s="9">
        <v>2.3536099999999999E-3</v>
      </c>
      <c r="C7" s="7">
        <v>490.03264479000001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169C-20DF-FD4E-BDB0-0B65B188C2FB}">
  <dimension ref="A1:H14"/>
  <sheetViews>
    <sheetView zoomScale="140" zoomScaleNormal="140" workbookViewId="0">
      <selection activeCell="E15" sqref="E15"/>
    </sheetView>
  </sheetViews>
  <sheetFormatPr baseColWidth="10" defaultRowHeight="16" x14ac:dyDescent="0.2"/>
  <cols>
    <col min="1" max="1" width="8" customWidth="1"/>
    <col min="2" max="2" width="6.83203125" customWidth="1"/>
    <col min="3" max="3" width="14.33203125" customWidth="1"/>
    <col min="4" max="5" width="14.83203125" customWidth="1"/>
    <col min="6" max="6" width="14" customWidth="1"/>
    <col min="7" max="7" width="15.83203125" customWidth="1"/>
    <col min="8" max="8" width="14" customWidth="1"/>
  </cols>
  <sheetData>
    <row r="1" spans="1:8" x14ac:dyDescent="0.2">
      <c r="A1" s="1" t="s">
        <v>66</v>
      </c>
      <c r="B1" s="1" t="s">
        <v>4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68</v>
      </c>
      <c r="H1" s="1" t="s">
        <v>69</v>
      </c>
    </row>
    <row r="2" spans="1:8" x14ac:dyDescent="0.2">
      <c r="A2" t="s">
        <v>67</v>
      </c>
      <c r="B2">
        <v>5.4</v>
      </c>
      <c r="C2">
        <v>0.90640763183498196</v>
      </c>
      <c r="D2">
        <v>5.7190455239918003E-2</v>
      </c>
      <c r="E2">
        <v>3.6401912925099603E-2</v>
      </c>
      <c r="F2" s="3">
        <v>40246000</v>
      </c>
      <c r="G2" s="3">
        <v>600000000000</v>
      </c>
      <c r="H2" s="3">
        <v>37857000</v>
      </c>
    </row>
    <row r="3" spans="1:8" x14ac:dyDescent="0.2">
      <c r="A3" t="s">
        <v>67</v>
      </c>
      <c r="B3">
        <v>6</v>
      </c>
      <c r="C3">
        <v>0.97471888278040797</v>
      </c>
      <c r="D3">
        <v>1.5448253218819701E-2</v>
      </c>
      <c r="E3">
        <v>9.8328640007722297E-3</v>
      </c>
      <c r="F3" s="3">
        <v>38457000</v>
      </c>
      <c r="G3" s="3">
        <v>600000000000</v>
      </c>
      <c r="H3" s="3">
        <v>37857000</v>
      </c>
    </row>
    <row r="4" spans="1:8" x14ac:dyDescent="0.2">
      <c r="A4" t="s">
        <v>67</v>
      </c>
      <c r="B4">
        <v>6.4</v>
      </c>
      <c r="C4">
        <v>0.98977989143647005</v>
      </c>
      <c r="D4">
        <v>6.2450889192064898E-3</v>
      </c>
      <c r="E4">
        <v>3.9750196443231701E-3</v>
      </c>
      <c r="F4" s="3">
        <v>38096000</v>
      </c>
      <c r="G4" s="3">
        <v>600000000000</v>
      </c>
      <c r="H4" s="3">
        <v>37857000</v>
      </c>
    </row>
    <row r="5" spans="1:8" x14ac:dyDescent="0.2">
      <c r="A5" t="s">
        <v>67</v>
      </c>
      <c r="B5">
        <v>7</v>
      </c>
      <c r="C5">
        <v>0.99741302686405597</v>
      </c>
      <c r="D5">
        <v>1.58079311634887E-3</v>
      </c>
      <c r="E5">
        <v>1.0061800195946601E-3</v>
      </c>
      <c r="F5" s="3">
        <v>37917000</v>
      </c>
      <c r="G5" s="3">
        <v>600000000000</v>
      </c>
      <c r="H5" s="3">
        <v>37857000</v>
      </c>
    </row>
    <row r="6" spans="1:8" x14ac:dyDescent="0.2">
      <c r="A6" t="s">
        <v>67</v>
      </c>
      <c r="B6">
        <v>7.4</v>
      </c>
      <c r="C6">
        <v>0.99896850131798398</v>
      </c>
      <c r="D6">
        <v>6.3030651281095296E-4</v>
      </c>
      <c r="E6">
        <v>4.0119216920400999E-4</v>
      </c>
      <c r="F6" s="3">
        <v>37881000</v>
      </c>
      <c r="G6" s="3">
        <v>600000000000</v>
      </c>
      <c r="H6" s="3">
        <v>37857000</v>
      </c>
    </row>
    <row r="7" spans="1:8" x14ac:dyDescent="0.2">
      <c r="A7" t="s">
        <v>67</v>
      </c>
      <c r="B7">
        <v>5.4</v>
      </c>
      <c r="C7">
        <v>0.90640763183498196</v>
      </c>
      <c r="D7">
        <v>5.7190455239918003E-2</v>
      </c>
      <c r="E7">
        <v>3.6401912925099603E-2</v>
      </c>
      <c r="F7" s="3">
        <v>4024600</v>
      </c>
      <c r="G7" s="3">
        <v>60000000000</v>
      </c>
    </row>
    <row r="8" spans="1:8" x14ac:dyDescent="0.2">
      <c r="A8" t="s">
        <v>67</v>
      </c>
      <c r="B8">
        <v>6</v>
      </c>
      <c r="C8">
        <v>0.97471888278040797</v>
      </c>
      <c r="D8">
        <v>1.5448253218819701E-2</v>
      </c>
      <c r="E8">
        <v>9.8328640007722297E-3</v>
      </c>
      <c r="F8" s="3">
        <v>3845700</v>
      </c>
      <c r="G8" s="3">
        <v>60000000000</v>
      </c>
    </row>
    <row r="9" spans="1:8" x14ac:dyDescent="0.2">
      <c r="A9" t="s">
        <v>67</v>
      </c>
      <c r="B9">
        <v>6.4</v>
      </c>
      <c r="C9">
        <v>0.98977989143647005</v>
      </c>
      <c r="D9">
        <v>6.2450889192064898E-3</v>
      </c>
      <c r="E9">
        <v>3.9750196443231701E-3</v>
      </c>
      <c r="F9" s="3">
        <v>3809600</v>
      </c>
      <c r="G9" s="3">
        <v>60000000000</v>
      </c>
    </row>
    <row r="10" spans="1:8" x14ac:dyDescent="0.2">
      <c r="A10" t="s">
        <v>67</v>
      </c>
      <c r="B10">
        <v>7</v>
      </c>
      <c r="C10">
        <v>0.99741302686405597</v>
      </c>
      <c r="D10">
        <v>1.58079311634887E-3</v>
      </c>
      <c r="E10">
        <v>1.0061800195946601E-3</v>
      </c>
      <c r="F10" s="3">
        <v>3791700</v>
      </c>
      <c r="G10" s="3">
        <v>60000000000</v>
      </c>
    </row>
    <row r="11" spans="1:8" x14ac:dyDescent="0.2">
      <c r="A11" t="s">
        <v>67</v>
      </c>
      <c r="B11">
        <v>7.4</v>
      </c>
      <c r="C11">
        <v>0.99896850131798398</v>
      </c>
      <c r="D11">
        <v>6.3030651281095296E-4</v>
      </c>
      <c r="E11">
        <v>4.0119216920400999E-4</v>
      </c>
      <c r="F11" s="3">
        <v>3788100</v>
      </c>
      <c r="G11" s="3">
        <v>60000000000</v>
      </c>
    </row>
    <row r="12" spans="1:8" x14ac:dyDescent="0.2">
      <c r="D12">
        <f>D11/E11</f>
        <v>1.5710837877556783</v>
      </c>
    </row>
    <row r="13" spans="1:8" x14ac:dyDescent="0.2">
      <c r="D13">
        <f>D10/E10</f>
        <v>1.5710837877556871</v>
      </c>
    </row>
    <row r="14" spans="1:8" x14ac:dyDescent="0.2">
      <c r="E14">
        <f>D11/(D11+E11)</f>
        <v>0.61105896090889011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628B-A635-7E41-AE50-0376BC206508}">
  <dimension ref="A1:P17"/>
  <sheetViews>
    <sheetView tabSelected="1" zoomScale="115" zoomScaleNormal="140" workbookViewId="0">
      <selection activeCell="F22" sqref="F22"/>
    </sheetView>
  </sheetViews>
  <sheetFormatPr baseColWidth="10" defaultRowHeight="16" x14ac:dyDescent="0.2"/>
  <cols>
    <col min="1" max="1" width="7.6640625" customWidth="1"/>
    <col min="2" max="2" width="6.33203125" customWidth="1"/>
    <col min="3" max="3" width="8.5" customWidth="1"/>
  </cols>
  <sheetData>
    <row r="1" spans="1:16" x14ac:dyDescent="0.2"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">
      <c r="A2" s="13" t="s">
        <v>157</v>
      </c>
      <c r="B2" s="13"/>
      <c r="C2" s="13"/>
      <c r="D2" s="13"/>
      <c r="E2" s="13" t="s">
        <v>15</v>
      </c>
      <c r="F2" s="13"/>
      <c r="G2" s="13" t="s">
        <v>16</v>
      </c>
      <c r="H2" s="13"/>
      <c r="I2" s="13" t="s">
        <v>17</v>
      </c>
      <c r="J2" s="13"/>
      <c r="K2" s="13" t="s">
        <v>15</v>
      </c>
      <c r="L2" s="13"/>
      <c r="M2" s="13" t="s">
        <v>16</v>
      </c>
      <c r="N2" s="13"/>
      <c r="O2" s="13" t="s">
        <v>17</v>
      </c>
      <c r="P2" s="13"/>
    </row>
    <row r="3" spans="1:16" x14ac:dyDescent="0.2">
      <c r="A3" s="4" t="s">
        <v>66</v>
      </c>
      <c r="B3" s="4" t="s">
        <v>4</v>
      </c>
      <c r="C3" s="4" t="s">
        <v>70</v>
      </c>
      <c r="D3" s="4" t="s">
        <v>71</v>
      </c>
      <c r="E3" s="4" t="s">
        <v>72</v>
      </c>
      <c r="F3" s="4" t="s">
        <v>73</v>
      </c>
      <c r="G3" s="4" t="s">
        <v>72</v>
      </c>
      <c r="H3" s="4" t="s">
        <v>73</v>
      </c>
      <c r="I3" s="4" t="s">
        <v>72</v>
      </c>
      <c r="J3" s="4" t="s">
        <v>73</v>
      </c>
      <c r="K3" s="4" t="s">
        <v>74</v>
      </c>
      <c r="L3" s="4" t="s">
        <v>75</v>
      </c>
      <c r="M3" s="4" t="s">
        <v>74</v>
      </c>
      <c r="N3" s="4" t="s">
        <v>75</v>
      </c>
      <c r="O3" s="4" t="s">
        <v>74</v>
      </c>
      <c r="P3" s="4" t="s">
        <v>75</v>
      </c>
    </row>
    <row r="4" spans="1:16" x14ac:dyDescent="0.2">
      <c r="A4" s="5" t="s">
        <v>67</v>
      </c>
      <c r="B4" s="5">
        <v>5.4</v>
      </c>
      <c r="C4" s="5">
        <v>1.1599999999999999</v>
      </c>
      <c r="D4" s="5" t="s">
        <v>153</v>
      </c>
      <c r="E4" s="5" t="s">
        <v>76</v>
      </c>
      <c r="F4" s="6" t="s">
        <v>77</v>
      </c>
      <c r="G4" s="6" t="s">
        <v>80</v>
      </c>
      <c r="H4" s="5" t="s">
        <v>81</v>
      </c>
      <c r="I4" s="6" t="s">
        <v>84</v>
      </c>
      <c r="J4" s="6" t="s">
        <v>85</v>
      </c>
      <c r="K4" s="5" t="s">
        <v>78</v>
      </c>
      <c r="L4" s="5" t="s">
        <v>79</v>
      </c>
      <c r="M4" s="5" t="s">
        <v>82</v>
      </c>
      <c r="N4" s="5" t="s">
        <v>83</v>
      </c>
      <c r="O4" s="5" t="s">
        <v>86</v>
      </c>
      <c r="P4" s="5" t="s">
        <v>87</v>
      </c>
    </row>
    <row r="5" spans="1:16" x14ac:dyDescent="0.2">
      <c r="A5" s="5" t="s">
        <v>67</v>
      </c>
      <c r="B5" s="5">
        <v>6</v>
      </c>
      <c r="C5" s="5">
        <v>0.55000000000000004</v>
      </c>
      <c r="D5" s="5" t="s">
        <v>154</v>
      </c>
      <c r="E5" s="6" t="s">
        <v>92</v>
      </c>
      <c r="F5" s="6" t="s">
        <v>93</v>
      </c>
      <c r="G5" s="5" t="s">
        <v>88</v>
      </c>
      <c r="H5" s="5" t="s">
        <v>89</v>
      </c>
      <c r="I5" s="5"/>
      <c r="J5" s="5"/>
      <c r="K5" s="5" t="s">
        <v>94</v>
      </c>
      <c r="L5" s="5" t="s">
        <v>95</v>
      </c>
      <c r="M5" s="5" t="s">
        <v>90</v>
      </c>
      <c r="N5" s="5" t="s">
        <v>91</v>
      </c>
      <c r="O5" s="5"/>
      <c r="P5" s="5"/>
    </row>
    <row r="6" spans="1:16" x14ac:dyDescent="0.2">
      <c r="A6" s="5" t="s">
        <v>67</v>
      </c>
      <c r="B6" s="5">
        <v>6.4</v>
      </c>
      <c r="C6" s="5">
        <v>1.17</v>
      </c>
      <c r="D6" s="5" t="s">
        <v>155</v>
      </c>
      <c r="E6" s="6" t="s">
        <v>96</v>
      </c>
      <c r="F6" s="6" t="s">
        <v>97</v>
      </c>
      <c r="G6" s="5" t="s">
        <v>100</v>
      </c>
      <c r="H6" s="5" t="s">
        <v>101</v>
      </c>
      <c r="I6" s="5" t="s">
        <v>104</v>
      </c>
      <c r="J6" s="6" t="s">
        <v>105</v>
      </c>
      <c r="K6" s="5" t="s">
        <v>98</v>
      </c>
      <c r="L6" s="5" t="s">
        <v>99</v>
      </c>
      <c r="M6" s="5" t="s">
        <v>102</v>
      </c>
      <c r="N6" s="5" t="s">
        <v>103</v>
      </c>
      <c r="O6" s="5" t="s">
        <v>106</v>
      </c>
      <c r="P6" s="5" t="s">
        <v>107</v>
      </c>
    </row>
    <row r="7" spans="1:16" x14ac:dyDescent="0.2">
      <c r="A7" s="5" t="s">
        <v>67</v>
      </c>
      <c r="B7" s="5">
        <v>7</v>
      </c>
      <c r="C7" s="5">
        <v>0.41</v>
      </c>
      <c r="D7" s="5" t="s">
        <v>156</v>
      </c>
      <c r="E7" s="5" t="s">
        <v>108</v>
      </c>
      <c r="F7" s="6" t="s">
        <v>109</v>
      </c>
      <c r="G7" s="5" t="s">
        <v>112</v>
      </c>
      <c r="H7" s="5" t="s">
        <v>113</v>
      </c>
      <c r="I7" s="6" t="s">
        <v>116</v>
      </c>
      <c r="J7" s="6" t="s">
        <v>117</v>
      </c>
      <c r="K7" s="5" t="s">
        <v>110</v>
      </c>
      <c r="L7" s="5" t="s">
        <v>111</v>
      </c>
      <c r="M7" s="5" t="s">
        <v>114</v>
      </c>
      <c r="N7" s="5" t="s">
        <v>115</v>
      </c>
      <c r="O7" s="5" t="s">
        <v>118</v>
      </c>
      <c r="P7" s="5" t="s">
        <v>119</v>
      </c>
    </row>
    <row r="8" spans="1:16" x14ac:dyDescent="0.2">
      <c r="A8" s="12" t="s">
        <v>67</v>
      </c>
      <c r="B8" s="5">
        <v>5.4</v>
      </c>
      <c r="C8" s="12">
        <v>2.19</v>
      </c>
      <c r="D8" s="12" t="s">
        <v>152</v>
      </c>
      <c r="E8" s="6" t="s">
        <v>128</v>
      </c>
      <c r="F8" s="6" t="s">
        <v>129</v>
      </c>
      <c r="G8" s="5" t="s">
        <v>148</v>
      </c>
      <c r="H8" s="5" t="s">
        <v>149</v>
      </c>
      <c r="I8" s="5" t="s">
        <v>120</v>
      </c>
      <c r="J8" s="6" t="s">
        <v>121</v>
      </c>
      <c r="K8" s="5" t="s">
        <v>134</v>
      </c>
      <c r="L8" s="5" t="s">
        <v>135</v>
      </c>
      <c r="M8" s="5" t="s">
        <v>150</v>
      </c>
      <c r="N8" s="5" t="s">
        <v>151</v>
      </c>
      <c r="O8" s="5" t="s">
        <v>122</v>
      </c>
      <c r="P8" s="5" t="s">
        <v>123</v>
      </c>
    </row>
    <row r="9" spans="1:16" x14ac:dyDescent="0.2">
      <c r="A9" s="12"/>
      <c r="B9" s="5">
        <v>6</v>
      </c>
      <c r="C9" s="12"/>
      <c r="D9" s="12"/>
      <c r="E9" s="6" t="s">
        <v>130</v>
      </c>
      <c r="F9" s="6" t="s">
        <v>131</v>
      </c>
      <c r="G9" s="5" t="s">
        <v>140</v>
      </c>
      <c r="H9" s="5" t="s">
        <v>141</v>
      </c>
      <c r="I9" s="6"/>
      <c r="J9" s="6"/>
      <c r="K9" s="5" t="s">
        <v>132</v>
      </c>
      <c r="L9" s="5" t="s">
        <v>133</v>
      </c>
      <c r="M9" s="5" t="s">
        <v>142</v>
      </c>
      <c r="N9" s="5" t="s">
        <v>143</v>
      </c>
      <c r="O9" s="5"/>
      <c r="P9" s="5"/>
    </row>
    <row r="10" spans="1:16" x14ac:dyDescent="0.2">
      <c r="A10" s="12"/>
      <c r="B10" s="5">
        <v>6.4</v>
      </c>
      <c r="C10" s="12"/>
      <c r="D10" s="12"/>
      <c r="E10" s="6" t="s">
        <v>136</v>
      </c>
      <c r="F10" s="6" t="s">
        <v>137</v>
      </c>
      <c r="G10" s="6" t="s">
        <v>144</v>
      </c>
      <c r="H10" s="5" t="s">
        <v>145</v>
      </c>
      <c r="I10" s="6" t="s">
        <v>124</v>
      </c>
      <c r="J10" s="6" t="s">
        <v>125</v>
      </c>
      <c r="K10" s="5" t="s">
        <v>138</v>
      </c>
      <c r="L10" s="5" t="s">
        <v>139</v>
      </c>
      <c r="M10" s="5" t="s">
        <v>146</v>
      </c>
      <c r="N10" s="5" t="s">
        <v>147</v>
      </c>
      <c r="O10" s="5" t="s">
        <v>126</v>
      </c>
      <c r="P10" s="5" t="s">
        <v>127</v>
      </c>
    </row>
    <row r="11" spans="1:16" x14ac:dyDescent="0.2">
      <c r="A11" s="14" t="s">
        <v>67</v>
      </c>
      <c r="B11" s="15">
        <v>5.4</v>
      </c>
      <c r="C11" s="15"/>
      <c r="D11" s="15"/>
      <c r="E11" s="16" t="s">
        <v>166</v>
      </c>
      <c r="F11" s="16" t="s">
        <v>167</v>
      </c>
      <c r="G11" s="15" t="s">
        <v>186</v>
      </c>
      <c r="H11" s="15" t="s">
        <v>187</v>
      </c>
      <c r="I11" s="16" t="s">
        <v>208</v>
      </c>
      <c r="J11" s="16" t="s">
        <v>209</v>
      </c>
      <c r="K11" s="15" t="s">
        <v>169</v>
      </c>
      <c r="L11" s="15" t="s">
        <v>170</v>
      </c>
      <c r="M11" s="15" t="s">
        <v>189</v>
      </c>
      <c r="N11" s="15" t="s">
        <v>190</v>
      </c>
      <c r="O11" s="15" t="s">
        <v>210</v>
      </c>
      <c r="P11" s="15" t="s">
        <v>211</v>
      </c>
    </row>
    <row r="12" spans="1:16" x14ac:dyDescent="0.2">
      <c r="A12" s="17"/>
      <c r="B12" s="15">
        <v>6</v>
      </c>
      <c r="C12" s="15"/>
      <c r="D12" s="15"/>
      <c r="E12" s="15" t="s">
        <v>171</v>
      </c>
      <c r="F12" s="16" t="s">
        <v>172</v>
      </c>
      <c r="G12" s="18" t="s">
        <v>191</v>
      </c>
      <c r="H12" s="15" t="s">
        <v>192</v>
      </c>
      <c r="I12" s="15" t="s">
        <v>212</v>
      </c>
      <c r="J12" s="16" t="s">
        <v>213</v>
      </c>
      <c r="K12" s="15" t="s">
        <v>173</v>
      </c>
      <c r="L12" s="15" t="s">
        <v>174</v>
      </c>
      <c r="M12" s="15" t="s">
        <v>193</v>
      </c>
      <c r="N12" s="15" t="s">
        <v>194</v>
      </c>
      <c r="O12" s="15" t="s">
        <v>214</v>
      </c>
      <c r="P12" s="15" t="s">
        <v>215</v>
      </c>
    </row>
    <row r="13" spans="1:16" x14ac:dyDescent="0.2">
      <c r="A13" s="17"/>
      <c r="B13" s="15">
        <v>6.4</v>
      </c>
      <c r="C13" s="15"/>
      <c r="D13" s="15"/>
      <c r="E13" s="15" t="s">
        <v>175</v>
      </c>
      <c r="F13" s="16" t="s">
        <v>176</v>
      </c>
      <c r="G13" s="16" t="s">
        <v>195</v>
      </c>
      <c r="H13" s="15" t="s">
        <v>196</v>
      </c>
      <c r="I13" s="16" t="s">
        <v>216</v>
      </c>
      <c r="J13" s="16" t="s">
        <v>217</v>
      </c>
      <c r="K13" s="15" t="s">
        <v>138</v>
      </c>
      <c r="L13" s="15" t="s">
        <v>177</v>
      </c>
      <c r="M13" s="15" t="s">
        <v>197</v>
      </c>
      <c r="N13" s="15" t="s">
        <v>198</v>
      </c>
      <c r="O13" s="15" t="s">
        <v>126</v>
      </c>
      <c r="P13" s="15" t="s">
        <v>218</v>
      </c>
    </row>
    <row r="14" spans="1:16" x14ac:dyDescent="0.2">
      <c r="A14" s="17"/>
      <c r="B14" s="15">
        <v>7</v>
      </c>
      <c r="C14" s="15"/>
      <c r="D14" s="15"/>
      <c r="E14" s="15" t="s">
        <v>178</v>
      </c>
      <c r="F14" s="16" t="s">
        <v>179</v>
      </c>
      <c r="G14" s="15" t="s">
        <v>199</v>
      </c>
      <c r="H14" s="15" t="s">
        <v>200</v>
      </c>
      <c r="I14" s="15" t="s">
        <v>219</v>
      </c>
      <c r="J14" s="16" t="s">
        <v>220</v>
      </c>
      <c r="K14" s="15" t="s">
        <v>180</v>
      </c>
      <c r="L14" s="15" t="s">
        <v>181</v>
      </c>
      <c r="M14" s="15" t="s">
        <v>201</v>
      </c>
      <c r="N14" s="15" t="s">
        <v>202</v>
      </c>
      <c r="O14" s="15" t="s">
        <v>221</v>
      </c>
      <c r="P14" s="15" t="s">
        <v>222</v>
      </c>
    </row>
    <row r="15" spans="1:16" x14ac:dyDescent="0.2">
      <c r="A15" s="19"/>
      <c r="B15" s="15">
        <v>7.4</v>
      </c>
      <c r="C15" s="15"/>
      <c r="D15" s="15"/>
      <c r="E15" s="15" t="s">
        <v>182</v>
      </c>
      <c r="F15" s="16" t="s">
        <v>183</v>
      </c>
      <c r="G15" s="16" t="s">
        <v>203</v>
      </c>
      <c r="H15" s="15" t="s">
        <v>204</v>
      </c>
      <c r="I15" s="15" t="s">
        <v>223</v>
      </c>
      <c r="J15" s="16" t="s">
        <v>224</v>
      </c>
      <c r="K15" s="15" t="s">
        <v>184</v>
      </c>
      <c r="L15" s="15" t="s">
        <v>185</v>
      </c>
      <c r="M15" s="15" t="s">
        <v>205</v>
      </c>
      <c r="N15" s="15" t="s">
        <v>206</v>
      </c>
      <c r="O15" s="20" t="s">
        <v>225</v>
      </c>
      <c r="P15" s="20" t="s">
        <v>226</v>
      </c>
    </row>
    <row r="16" spans="1:16" x14ac:dyDescent="0.2">
      <c r="D16" t="s">
        <v>71</v>
      </c>
      <c r="E16" s="10" t="s">
        <v>168</v>
      </c>
      <c r="F16" s="10"/>
      <c r="G16" s="10" t="s">
        <v>188</v>
      </c>
      <c r="I16" s="10" t="s">
        <v>207</v>
      </c>
    </row>
    <row r="17" spans="4:9" x14ac:dyDescent="0.2">
      <c r="D17" t="s">
        <v>70</v>
      </c>
      <c r="E17" s="10">
        <v>2.0499999999999998</v>
      </c>
      <c r="F17" s="10"/>
      <c r="G17" s="10">
        <v>0.71</v>
      </c>
      <c r="I17">
        <v>2.39</v>
      </c>
    </row>
  </sheetData>
  <mergeCells count="12">
    <mergeCell ref="A11:A15"/>
    <mergeCell ref="E1:P1"/>
    <mergeCell ref="A8:A10"/>
    <mergeCell ref="C8:C10"/>
    <mergeCell ref="D8:D10"/>
    <mergeCell ref="E2:F2"/>
    <mergeCell ref="G2:H2"/>
    <mergeCell ref="I2:J2"/>
    <mergeCell ref="K2:L2"/>
    <mergeCell ref="M2:N2"/>
    <mergeCell ref="O2:P2"/>
    <mergeCell ref="A2:D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FCA0-8059-7F4B-9C5B-6A06C72263AC}">
  <dimension ref="A1:F3"/>
  <sheetViews>
    <sheetView zoomScale="130" zoomScaleNormal="130" workbookViewId="0">
      <selection activeCell="F3" sqref="F3"/>
    </sheetView>
  </sheetViews>
  <sheetFormatPr baseColWidth="10" defaultRowHeight="16" x14ac:dyDescent="0.2"/>
  <cols>
    <col min="3" max="3" width="16" customWidth="1"/>
    <col min="6" max="6" width="54.5" customWidth="1"/>
  </cols>
  <sheetData>
    <row r="1" spans="1:6" x14ac:dyDescent="0.2">
      <c r="A1" t="s">
        <v>2</v>
      </c>
      <c r="B1" t="s">
        <v>4</v>
      </c>
      <c r="C1" t="s">
        <v>7</v>
      </c>
      <c r="D1" t="s">
        <v>8</v>
      </c>
      <c r="E1" t="s">
        <v>11</v>
      </c>
      <c r="F1" t="s">
        <v>12</v>
      </c>
    </row>
    <row r="2" spans="1:6" x14ac:dyDescent="0.2">
      <c r="A2" t="s">
        <v>0</v>
      </c>
      <c r="B2">
        <v>5.4</v>
      </c>
      <c r="C2" t="s">
        <v>9</v>
      </c>
      <c r="D2" t="s">
        <v>10</v>
      </c>
      <c r="E2">
        <v>2</v>
      </c>
      <c r="F2" t="s">
        <v>14</v>
      </c>
    </row>
    <row r="3" spans="1:6" x14ac:dyDescent="0.2">
      <c r="A3" t="s">
        <v>0</v>
      </c>
      <c r="B3">
        <v>6</v>
      </c>
      <c r="C3" t="s">
        <v>9</v>
      </c>
      <c r="D3" t="s">
        <v>10</v>
      </c>
      <c r="E3">
        <v>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R1Rho_GlobalFits</vt:lpstr>
      <vt:lpstr>RD_Simulation</vt:lpstr>
      <vt:lpstr>3State_RD_Input</vt:lpstr>
      <vt:lpstr>3State_RD_Output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Roy</dc:creator>
  <cp:lastModifiedBy>Roy Roy</cp:lastModifiedBy>
  <dcterms:created xsi:type="dcterms:W3CDTF">2025-04-10T15:11:18Z</dcterms:created>
  <dcterms:modified xsi:type="dcterms:W3CDTF">2025-05-27T05:58:55Z</dcterms:modified>
</cp:coreProperties>
</file>